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tabRatio="901" firstSheet="1" activeTab="4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15</definedName>
    <definedName name="_xlnm.Print_Area" localSheetId="7">15</definedName>
    <definedName name="_xlnm.Print_Area" localSheetId="2">25</definedName>
    <definedName name="_xlnm.Print_Area" localSheetId="3">0</definedName>
    <definedName name="_xlnm.Print_Area" localSheetId="1">15</definedName>
    <definedName name="_xlnm.Print_Area" localSheetId="4">-1</definedName>
  </definedNames>
  <calcPr fullCalcOnLoad="1"/>
</workbook>
</file>

<file path=xl/sharedStrings.xml><?xml version="1.0" encoding="utf-8"?>
<sst xmlns="http://schemas.openxmlformats.org/spreadsheetml/2006/main" count="327" uniqueCount="190">
  <si>
    <t>部门公开表1</t>
  </si>
  <si>
    <t>财政拨款收支总表</t>
  </si>
  <si>
    <t>单位名称：湖北省花鼓戏艺术研究院</t>
  </si>
  <si>
    <t xml:space="preserve"> 金额单位：万元</t>
  </si>
  <si>
    <t>收   入</t>
  </si>
  <si>
    <t>支   出</t>
  </si>
  <si>
    <t xml:space="preserve">项 目 </t>
  </si>
  <si>
    <t>预算数</t>
  </si>
  <si>
    <t>项 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</si>
  <si>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</si>
  <si>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</si>
  <si>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</si>
  <si>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</si>
  <si>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</si>
  <si>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</si>
  <si>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</si>
  <si>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</si>
  <si>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</si>
  <si>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</si>
  <si>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</si>
  <si>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</si>
  <si>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</si>
  <si>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210、医疗卫生</t>
  </si>
  <si>
    <t>211节能环保</t>
  </si>
  <si>
    <t>212、城乡社区事务</t>
  </si>
  <si>
    <t>213、农林水事务</t>
  </si>
  <si>
    <t>二、上年结转</t>
  </si>
  <si>
    <t>214、交通运输</t>
  </si>
  <si>
    <t>215、资源勘探电力信息等事务</t>
  </si>
  <si>
    <t>216、商业服务业等事务</t>
  </si>
  <si>
    <t>217、金融监管等事务</t>
  </si>
  <si>
    <t>219、援助其他地区支出</t>
  </si>
  <si>
    <t>220、国土资源气象等事务</t>
  </si>
  <si>
    <t>221、住房保障支出</t>
  </si>
  <si>
    <t>222、粮油物资管理事务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</si>
  <si>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</si>
  <si>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</si>
  <si>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</si>
  <si>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</si>
  <si>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</si>
  <si>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</si>
  <si>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</si>
  <si>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</si>
  <si>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</si>
  <si>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</si>
  <si>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</si>
  <si>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</si>
  <si>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</si>
  <si>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</si>
  <si>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2018年预算数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</si>
  <si>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</si>
  <si>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</si>
  <si>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</si>
  <si>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</si>
  <si>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</si>
  <si>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</si>
  <si>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</si>
  <si>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</si>
  <si>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</si>
  <si>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</si>
  <si>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207</t>
  </si>
  <si>
    <t>文化体育与传媒支出</t>
  </si>
  <si>
    <t xml:space="preserve">  20701</t>
  </si>
  <si>
    <t xml:space="preserve">  文化</t>
  </si>
  <si>
    <t xml:space="preserve">    2070107</t>
  </si>
  <si>
    <t xml:space="preserve">    艺术表演团体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</si>
  <si>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</si>
  <si>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</si>
  <si>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</si>
  <si>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</si>
  <si>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</si>
  <si>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</si>
  <si>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</si>
  <si>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</si>
  <si>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</si>
  <si>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</si>
  <si>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</si>
  <si>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</si>
  <si>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</si>
  <si>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</si>
  <si>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</si>
  <si>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</si>
  <si>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</si>
  <si>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</si>
  <si>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</si>
  <si>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</si>
  <si>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</si>
  <si>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</si>
  <si>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</si>
  <si>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</si>
  <si>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</si>
  <si>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</si>
  <si>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</si>
  <si>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</si>
  <si>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</si>
  <si>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</si>
  <si>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</si>
  <si>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</si>
  <si>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</si>
  <si>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</si>
  <si>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</si>
  <si>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</si>
  <si>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30110</t>
  </si>
  <si>
    <t xml:space="preserve">  职工基本医疗保险缴费</t>
  </si>
  <si>
    <t xml:space="preserve">  30102</t>
  </si>
  <si>
    <t xml:space="preserve">  津贴补贴</t>
  </si>
  <si>
    <t xml:space="preserve">  30113</t>
  </si>
  <si>
    <t xml:space="preserve">  住房公积金</t>
  </si>
  <si>
    <t xml:space="preserve">  30108</t>
  </si>
  <si>
    <t xml:space="preserve">  机关事业单位基本养老保险缴费</t>
  </si>
  <si>
    <t>302</t>
  </si>
  <si>
    <t>商品和服务支出</t>
  </si>
  <si>
    <t xml:space="preserve">  30217</t>
  </si>
  <si>
    <t xml:space="preserve">  公务接待费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</si>
  <si>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</si>
  <si>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</si>
  <si>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</si>
  <si>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</si>
  <si>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30212</t>
  </si>
  <si>
    <t xml:space="preserve">  因公出国(境)费</t>
  </si>
  <si>
    <t xml:space="preserve">  30213</t>
  </si>
  <si>
    <t xml:space="preserve">  维修（护）费</t>
  </si>
  <si>
    <t xml:space="preserve">  30207</t>
  </si>
  <si>
    <t xml:space="preserve">  邮电费</t>
  </si>
  <si>
    <t xml:space="preserve">  30206</t>
  </si>
  <si>
    <t xml:space="preserve">  电费</t>
  </si>
  <si>
    <t xml:space="preserve">  30205</t>
  </si>
  <si>
    <t xml:space="preserve">  水费</t>
  </si>
  <si>
    <t xml:space="preserve">  30231</t>
  </si>
  <si>
    <t xml:space="preserve">  公务用车运行维护费(交通费)</t>
  </si>
  <si>
    <t xml:space="preserve">  30215</t>
  </si>
  <si>
    <t xml:space="preserve">  会议费</t>
  </si>
  <si>
    <t xml:space="preserve">  30201</t>
  </si>
  <si>
    <t xml:space="preserve">  办公费</t>
  </si>
  <si>
    <t xml:space="preserve">  30216</t>
  </si>
  <si>
    <t xml:space="preserve">  培训费</t>
  </si>
  <si>
    <t xml:space="preserve">  30299</t>
  </si>
  <si>
    <t xml:space="preserve">  其他商品和服务支出</t>
  </si>
  <si>
    <t>303</t>
  </si>
  <si>
    <t>对个人和家庭的补助支出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</si>
  <si>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</si>
  <si>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</si>
  <si>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</si>
  <si>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</si>
  <si>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</si>
  <si>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</si>
  <si>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>部门公共表4</t>
  </si>
  <si>
    <t>一般公共预算“三公”经费支出表</t>
  </si>
  <si>
    <t>上年预算数</t>
  </si>
  <si>
    <t>上年预算执行数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</si>
  <si>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</si>
  <si>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</si>
  <si>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</si>
  <si>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</si>
  <si>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</si>
  <si>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</si>
  <si>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</si>
  <si>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>本年政府性基金预算支出</t>
  </si>
  <si>
    <t>注明：本单位没有政府性基金预算，本表数据为零。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</si>
  <si>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</si>
  <si>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</si>
  <si>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</si>
  <si>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</si>
  <si>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</si>
  <si>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</si>
  <si>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</si>
  <si>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</si>
  <si>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</si>
  <si>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</si>
  <si>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211、节能环保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</si>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</sst>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4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15" fillId="9" borderId="1" applyNumberFormat="0" applyAlignment="0" applyProtection="0"/>
    <xf numFmtId="0" fontId="16" fillId="5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4" applyNumberFormat="0" applyFill="0" applyAlignment="0" applyProtection="0"/>
    <xf numFmtId="0" fontId="14" fillId="0" borderId="5" applyNumberFormat="0" applyFill="0" applyAlignment="0" applyProtection="0"/>
    <xf numFmtId="0" fontId="6" fillId="10" borderId="0" applyNumberFormat="0" applyBorder="0" applyAlignment="0" applyProtection="0"/>
    <xf numFmtId="0" fontId="11" fillId="12" borderId="6" applyNumberFormat="0" applyAlignment="0" applyProtection="0"/>
    <xf numFmtId="0" fontId="6" fillId="10" borderId="0" applyNumberFormat="0" applyBorder="0" applyAlignment="0" applyProtection="0"/>
    <xf numFmtId="0" fontId="7" fillId="12" borderId="1" applyNumberFormat="0" applyAlignment="0" applyProtection="0"/>
    <xf numFmtId="0" fontId="21" fillId="13" borderId="7" applyNumberFormat="0" applyAlignment="0" applyProtection="0"/>
    <xf numFmtId="0" fontId="20" fillId="0" borderId="8" applyNumberFormat="0" applyFill="0" applyAlignment="0" applyProtection="0"/>
    <xf numFmtId="0" fontId="6" fillId="14" borderId="0" applyNumberFormat="0" applyBorder="0" applyAlignment="0" applyProtection="0"/>
    <xf numFmtId="0" fontId="5" fillId="8" borderId="0" applyNumberFormat="0" applyBorder="0" applyAlignment="0" applyProtection="0"/>
    <xf numFmtId="0" fontId="13" fillId="0" borderId="9" applyNumberFormat="0" applyFill="0" applyAlignment="0" applyProtection="0"/>
    <xf numFmtId="0" fontId="18" fillId="3" borderId="0" applyNumberFormat="0" applyBorder="0" applyAlignment="0" applyProtection="0"/>
    <xf numFmtId="0" fontId="10" fillId="15" borderId="0" applyNumberFormat="0" applyBorder="0" applyAlignment="0" applyProtection="0"/>
    <xf numFmtId="0" fontId="6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6" fillId="17" borderId="0" applyNumberFormat="0" applyBorder="0" applyAlignment="0" applyProtection="0"/>
    <xf numFmtId="0" fontId="5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5" xfId="0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right" vertical="center"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2" xfId="0" applyBorder="1" applyAlignment="1">
      <alignment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 topLeftCell="A4">
      <selection activeCell="H23" sqref="H23"/>
    </sheetView>
  </sheetViews>
  <sheetFormatPr defaultColWidth="9" defaultRowHeight="11.25"/>
  <cols>
    <col min="1" max="1" width="30.66015625" style="0" customWidth="1"/>
    <col min="2" max="2" width="20.5" style="0" customWidth="1"/>
    <col min="3" max="3" width="31.66015625" style="0" customWidth="1"/>
    <col min="4" max="4" width="22.33203125" style="0" customWidth="1"/>
  </cols>
  <sheetData>
    <row r="1" spans="1:4" ht="11.25">
      <c r="A1" s="67" t="s">
        <v>0</v>
      </c>
      <c r="B1" s="67"/>
      <c r="C1" s="67"/>
      <c r="D1" s="67"/>
    </row>
    <row r="2" spans="1:4" ht="24" customHeight="1">
      <c r="A2" s="68" t="s">
        <v>1</v>
      </c>
      <c r="B2" s="68"/>
      <c r="C2" s="68"/>
      <c r="D2" s="68"/>
    </row>
    <row r="3" spans="1:4" ht="18.75" customHeight="1">
      <c r="A3" s="69" t="s">
        <v>2</v>
      </c>
      <c r="B3" s="70"/>
      <c r="C3" s="70"/>
      <c r="D3" s="39" t="s">
        <v>3</v>
      </c>
    </row>
    <row r="4" spans="1:4" ht="18.75" customHeight="1">
      <c r="A4" s="71" t="s">
        <v>4</v>
      </c>
      <c r="B4" s="72"/>
      <c r="C4" s="72" t="s">
        <v>5</v>
      </c>
      <c r="D4" s="72"/>
    </row>
    <row r="5" spans="1:4" ht="18.75" customHeight="1">
      <c r="A5" s="26" t="s">
        <v>6</v>
      </c>
      <c r="B5" s="27" t="s">
        <v>7</v>
      </c>
      <c r="C5" s="27" t="s">
        <v>8</v>
      </c>
      <c r="D5" s="27" t="s">
        <v>7</v>
      </c>
    </row>
    <row r="6" spans="1:4" ht="18.75" customHeight="1">
      <c r="A6" s="30" t="s">
        <v>9</v>
      </c>
      <c r="B6" s="33">
        <v>701.48</v>
      </c>
      <c r="C6" s="28" t="s">
        <v>10</v>
      </c>
      <c r="D6" s="33">
        <f>D14+D15+D16+D26</f>
        <v>701.48</v>
      </c>
    </row>
    <row r="7" spans="1:4" ht="18.75" customHeight="1">
      <c r="A7" s="30" t="s">
        <v>11</v>
      </c>
      <c r="B7" s="29">
        <v>701.48</v>
      </c>
      <c r="C7" s="30" t="s">
        <v>12</v>
      </c>
      <c r="D7" s="29">
        <v>0</v>
      </c>
    </row>
    <row r="8" spans="1:5" ht="18.75" customHeight="1">
      <c r="A8" s="30" t="s">
        <v>13</v>
      </c>
      <c r="B8" s="29">
        <v>0</v>
      </c>
      <c r="C8" s="30" t="s">
        <v>14</v>
      </c>
      <c r="D8" s="29">
        <v>0</v>
      </c>
      <c r="E8" s="31"/>
    </row>
    <row r="9" spans="1:6" ht="18.75" customHeight="1">
      <c r="A9" s="30"/>
      <c r="B9" s="32"/>
      <c r="C9" s="30" t="s">
        <v>15</v>
      </c>
      <c r="D9" s="29">
        <v>0</v>
      </c>
      <c r="E9" s="31"/>
      <c r="F9" s="31"/>
    </row>
    <row r="10" spans="1:5" ht="18.75" customHeight="1">
      <c r="A10" s="30"/>
      <c r="B10" s="32"/>
      <c r="C10" s="30" t="s">
        <v>16</v>
      </c>
      <c r="D10" s="29">
        <v>0</v>
      </c>
      <c r="E10" s="31"/>
    </row>
    <row r="11" spans="1:5" ht="18.75" customHeight="1">
      <c r="A11" s="30"/>
      <c r="B11" s="32"/>
      <c r="C11" s="30" t="s">
        <v>17</v>
      </c>
      <c r="D11" s="29"/>
      <c r="E11" s="31"/>
    </row>
    <row r="12" spans="1:6" ht="18.75" customHeight="1">
      <c r="A12" s="28"/>
      <c r="B12" s="32"/>
      <c r="C12" s="30" t="s">
        <v>18</v>
      </c>
      <c r="D12" s="29">
        <v>0</v>
      </c>
      <c r="E12" s="31"/>
      <c r="F12" s="31"/>
    </row>
    <row r="13" spans="1:6" ht="18.75" customHeight="1">
      <c r="A13" s="30"/>
      <c r="B13" s="32"/>
      <c r="C13" s="30" t="s">
        <v>19</v>
      </c>
      <c r="D13" s="29">
        <v>0</v>
      </c>
      <c r="E13" s="31"/>
      <c r="F13" s="31"/>
    </row>
    <row r="14" spans="1:7" ht="18.75" customHeight="1">
      <c r="A14" s="28"/>
      <c r="B14" s="33"/>
      <c r="C14" s="30" t="s">
        <v>20</v>
      </c>
      <c r="D14" s="29">
        <v>489.98</v>
      </c>
      <c r="E14" s="31"/>
      <c r="F14" s="31"/>
      <c r="G14" s="31"/>
    </row>
    <row r="15" spans="1:7" ht="18.75" customHeight="1">
      <c r="A15" s="28"/>
      <c r="B15" s="33"/>
      <c r="C15" s="30" t="s">
        <v>21</v>
      </c>
      <c r="D15" s="29">
        <v>118.2</v>
      </c>
      <c r="E15" s="31"/>
      <c r="F15" s="31"/>
      <c r="G15" s="31"/>
    </row>
    <row r="16" spans="1:7" ht="18.75" customHeight="1">
      <c r="A16" s="30"/>
      <c r="B16" s="33"/>
      <c r="C16" s="30" t="s">
        <v>22</v>
      </c>
      <c r="D16" s="29">
        <v>33.61</v>
      </c>
      <c r="E16" s="31"/>
      <c r="F16" s="31"/>
      <c r="G16" s="31"/>
    </row>
    <row r="17" spans="1:8" ht="18.75" customHeight="1">
      <c r="A17" s="28"/>
      <c r="B17" s="33"/>
      <c r="C17" s="30" t="s">
        <v>23</v>
      </c>
      <c r="D17" s="29">
        <v>0</v>
      </c>
      <c r="E17" s="31"/>
      <c r="F17" s="31"/>
      <c r="H17" s="31"/>
    </row>
    <row r="18" spans="1:8" ht="18.75" customHeight="1">
      <c r="A18" s="28"/>
      <c r="B18" s="33"/>
      <c r="C18" s="30" t="s">
        <v>24</v>
      </c>
      <c r="D18" s="29">
        <v>0</v>
      </c>
      <c r="E18" s="31"/>
      <c r="F18" s="31"/>
      <c r="H18" s="31"/>
    </row>
    <row r="19" spans="1:8" ht="18.75" customHeight="1">
      <c r="A19" s="28"/>
      <c r="B19" s="33"/>
      <c r="C19" s="30" t="s">
        <v>25</v>
      </c>
      <c r="D19" s="29">
        <v>0</v>
      </c>
      <c r="E19" s="31"/>
      <c r="F19" s="31"/>
      <c r="H19" s="31"/>
    </row>
    <row r="20" spans="1:8" ht="18.75" customHeight="1">
      <c r="A20" s="28" t="s">
        <v>26</v>
      </c>
      <c r="B20" s="29">
        <f>B21+B22</f>
        <v>0</v>
      </c>
      <c r="C20" s="30" t="s">
        <v>27</v>
      </c>
      <c r="D20" s="29">
        <v>0</v>
      </c>
      <c r="E20" s="31"/>
      <c r="F20" s="31"/>
      <c r="G20" s="31"/>
      <c r="H20" s="31"/>
    </row>
    <row r="21" spans="1:8" ht="18.75" customHeight="1">
      <c r="A21" s="30" t="s">
        <v>11</v>
      </c>
      <c r="B21" s="29">
        <v>0</v>
      </c>
      <c r="C21" s="30" t="s">
        <v>28</v>
      </c>
      <c r="D21" s="29">
        <v>0</v>
      </c>
      <c r="E21" s="31"/>
      <c r="F21" s="31"/>
      <c r="G21" s="31"/>
      <c r="H21" s="31"/>
    </row>
    <row r="22" spans="1:6" ht="18.75" customHeight="1">
      <c r="A22" s="30" t="s">
        <v>13</v>
      </c>
      <c r="B22" s="33"/>
      <c r="C22" s="30" t="s">
        <v>29</v>
      </c>
      <c r="D22" s="29">
        <v>0</v>
      </c>
      <c r="E22" s="31"/>
      <c r="F22" s="31"/>
    </row>
    <row r="23" spans="1:6" ht="18.75" customHeight="1">
      <c r="A23" s="28"/>
      <c r="B23" s="33"/>
      <c r="C23" s="30" t="s">
        <v>30</v>
      </c>
      <c r="D23" s="29">
        <v>0</v>
      </c>
      <c r="E23" s="31"/>
      <c r="F23" s="31"/>
    </row>
    <row r="24" spans="1:8" ht="18.75" customHeight="1">
      <c r="A24" s="28"/>
      <c r="B24" s="33"/>
      <c r="C24" s="30" t="s">
        <v>31</v>
      </c>
      <c r="D24" s="29">
        <v>0</v>
      </c>
      <c r="E24" s="31"/>
      <c r="F24" s="31"/>
      <c r="G24" s="31"/>
      <c r="H24" s="31"/>
    </row>
    <row r="25" spans="1:8" ht="18.75" customHeight="1">
      <c r="A25" s="28"/>
      <c r="B25" s="33"/>
      <c r="C25" s="30" t="s">
        <v>32</v>
      </c>
      <c r="D25" s="29">
        <v>0</v>
      </c>
      <c r="E25" s="31"/>
      <c r="F25" s="31"/>
      <c r="G25" s="31"/>
      <c r="H25" s="31"/>
    </row>
    <row r="26" spans="1:7" ht="18.75" customHeight="1">
      <c r="A26" s="28"/>
      <c r="B26" s="33"/>
      <c r="C26" s="30" t="s">
        <v>33</v>
      </c>
      <c r="D26" s="29">
        <v>59.69</v>
      </c>
      <c r="E26" s="31"/>
      <c r="F26" s="31"/>
      <c r="G26" s="31"/>
    </row>
    <row r="27" spans="1:7" ht="18.75" customHeight="1">
      <c r="A27" s="28"/>
      <c r="B27" s="33"/>
      <c r="C27" s="30" t="s">
        <v>34</v>
      </c>
      <c r="D27" s="29">
        <v>0</v>
      </c>
      <c r="E27" s="31"/>
      <c r="F27" s="31"/>
      <c r="G27" s="31"/>
    </row>
    <row r="28" spans="1:6" ht="19.5" customHeight="1">
      <c r="A28" s="28"/>
      <c r="B28" s="33"/>
      <c r="C28" s="30" t="s">
        <v>35</v>
      </c>
      <c r="D28" s="29">
        <v>0</v>
      </c>
      <c r="E28" s="31"/>
      <c r="F28" s="31"/>
    </row>
    <row r="29" spans="1:6" ht="18.75" customHeight="1">
      <c r="A29" s="28"/>
      <c r="B29" s="33"/>
      <c r="C29" s="30" t="s">
        <v>36</v>
      </c>
      <c r="D29" s="29">
        <v>0</v>
      </c>
      <c r="E29" s="31"/>
      <c r="F29" s="31"/>
    </row>
    <row r="30" spans="1:5" ht="18.75" customHeight="1">
      <c r="A30" s="28"/>
      <c r="B30" s="33"/>
      <c r="C30" s="30" t="s">
        <v>37</v>
      </c>
      <c r="D30" s="29">
        <v>0</v>
      </c>
      <c r="E30" s="31"/>
    </row>
    <row r="31" spans="1:5" ht="18.75" customHeight="1">
      <c r="A31" s="28"/>
      <c r="B31" s="33"/>
      <c r="C31" s="30" t="s">
        <v>38</v>
      </c>
      <c r="D31" s="29">
        <v>0</v>
      </c>
      <c r="E31" s="31"/>
    </row>
    <row r="32" spans="1:4" ht="18.75" customHeight="1">
      <c r="A32" s="28"/>
      <c r="B32" s="33"/>
      <c r="C32" s="30" t="s">
        <v>39</v>
      </c>
      <c r="D32" s="29">
        <v>0</v>
      </c>
    </row>
    <row r="33" spans="1:4" ht="18.75" customHeight="1">
      <c r="A33" s="28"/>
      <c r="B33" s="33"/>
      <c r="C33" s="30" t="s">
        <v>40</v>
      </c>
      <c r="D33" s="29">
        <v>0</v>
      </c>
    </row>
    <row r="34" spans="1:4" ht="18.75" customHeight="1">
      <c r="A34" s="28"/>
      <c r="B34" s="33"/>
      <c r="C34" s="30"/>
      <c r="D34" s="33"/>
    </row>
    <row r="35" spans="1:4" ht="18.75" customHeight="1">
      <c r="A35" s="28"/>
      <c r="B35" s="33"/>
      <c r="C35" s="28" t="s">
        <v>41</v>
      </c>
      <c r="D35" s="33"/>
    </row>
    <row r="36" spans="1:4" ht="18.75" customHeight="1">
      <c r="A36" s="28"/>
      <c r="B36" s="33"/>
      <c r="C36" s="28"/>
      <c r="D36" s="33"/>
    </row>
    <row r="37" spans="1:4" ht="18.75" customHeight="1">
      <c r="A37" s="27" t="s">
        <v>42</v>
      </c>
      <c r="B37" s="33">
        <f>B6+B20</f>
        <v>701.48</v>
      </c>
      <c r="C37" s="27" t="s">
        <v>43</v>
      </c>
      <c r="D37" s="33">
        <f>D6+D35</f>
        <v>701.48</v>
      </c>
    </row>
    <row r="38" spans="1:4" ht="11.25">
      <c r="A38" s="73" t="s">
        <v>44</v>
      </c>
      <c r="B38" s="73"/>
      <c r="C38" s="73"/>
      <c r="D38" s="73"/>
    </row>
  </sheetData>
  <sheetProtection/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3" sqref="A3"/>
    </sheetView>
  </sheetViews>
  <sheetFormatPr defaultColWidth="9" defaultRowHeight="11.25"/>
  <cols>
    <col min="1" max="1" width="12.66015625" style="36" customWidth="1"/>
    <col min="2" max="2" width="42" style="0" bestFit="1" customWidth="1"/>
    <col min="3" max="9" width="10.66015625" style="0" customWidth="1"/>
    <col min="10" max="10" width="10.66015625" style="58" customWidth="1"/>
    <col min="11" max="11" width="13" style="0" bestFit="1" customWidth="1"/>
  </cols>
  <sheetData>
    <row r="1" spans="1:10" ht="11.25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39" t="s">
        <v>3</v>
      </c>
    </row>
    <row r="4" spans="1:10" ht="18" customHeight="1">
      <c r="A4" s="7" t="s">
        <v>47</v>
      </c>
      <c r="B4" s="25"/>
      <c r="C4" s="7" t="s">
        <v>48</v>
      </c>
      <c r="D4" s="25"/>
      <c r="E4" s="25"/>
      <c r="F4" s="7" t="s">
        <v>49</v>
      </c>
      <c r="G4" s="25"/>
      <c r="H4" s="25"/>
      <c r="I4" s="7" t="s">
        <v>50</v>
      </c>
      <c r="J4" s="8"/>
    </row>
    <row r="5" spans="1:10" ht="18" customHeight="1">
      <c r="A5" s="44" t="s">
        <v>51</v>
      </c>
      <c r="B5" s="45" t="s">
        <v>52</v>
      </c>
      <c r="C5" s="44" t="s">
        <v>53</v>
      </c>
      <c r="D5" s="44" t="s">
        <v>54</v>
      </c>
      <c r="E5" s="44" t="s">
        <v>55</v>
      </c>
      <c r="F5" s="44" t="s">
        <v>53</v>
      </c>
      <c r="G5" s="44" t="s">
        <v>54</v>
      </c>
      <c r="H5" s="44" t="s">
        <v>55</v>
      </c>
      <c r="I5" s="44" t="s">
        <v>56</v>
      </c>
      <c r="J5" s="63" t="s">
        <v>57</v>
      </c>
    </row>
    <row r="6" spans="1:10" ht="18" customHeight="1">
      <c r="A6" s="46" t="s">
        <v>58</v>
      </c>
      <c r="B6" s="47" t="s">
        <v>58</v>
      </c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6">
        <v>6</v>
      </c>
      <c r="I6" s="46">
        <v>7</v>
      </c>
      <c r="J6" s="46">
        <v>8</v>
      </c>
    </row>
    <row r="7" spans="1:10" ht="18" customHeight="1">
      <c r="A7" s="59"/>
      <c r="B7" s="48" t="s">
        <v>59</v>
      </c>
      <c r="C7" s="60">
        <f>D7+E7</f>
        <v>1110.94</v>
      </c>
      <c r="D7" s="34">
        <f>D8+D11+D17+D20</f>
        <v>615.4200000000001</v>
      </c>
      <c r="E7" s="56">
        <v>495.52</v>
      </c>
      <c r="F7" s="29">
        <f>G7+H7</f>
        <v>701.4799999999999</v>
      </c>
      <c r="G7" s="29">
        <f>G8+G11+G17+G20</f>
        <v>666.0799999999999</v>
      </c>
      <c r="H7" s="29">
        <f>H8</f>
        <v>35.4</v>
      </c>
      <c r="I7" s="64">
        <f>F7-C7</f>
        <v>-409.46000000000015</v>
      </c>
      <c r="J7" s="65">
        <f aca="true" t="shared" si="0" ref="J7:J14">(F7-C7)/C7*100%</f>
        <v>-0.36857075989702426</v>
      </c>
    </row>
    <row r="8" spans="1:10" ht="18" customHeight="1">
      <c r="A8" s="59" t="s">
        <v>60</v>
      </c>
      <c r="B8" s="48" t="s">
        <v>61</v>
      </c>
      <c r="C8" s="61">
        <f>D8+E8</f>
        <v>885.25</v>
      </c>
      <c r="D8" s="61">
        <f aca="true" t="shared" si="1" ref="D8:G8">D9</f>
        <v>389.73</v>
      </c>
      <c r="E8" s="56">
        <v>495.52</v>
      </c>
      <c r="F8" s="29">
        <f t="shared" si="1"/>
        <v>489.97999999999996</v>
      </c>
      <c r="G8" s="29">
        <f t="shared" si="1"/>
        <v>454.58</v>
      </c>
      <c r="H8" s="29">
        <v>35.4</v>
      </c>
      <c r="I8" s="64">
        <f>F8-C8</f>
        <v>-395.27000000000004</v>
      </c>
      <c r="J8" s="65">
        <f t="shared" si="0"/>
        <v>-0.4465066365433494</v>
      </c>
    </row>
    <row r="9" spans="1:10" ht="18" customHeight="1">
      <c r="A9" s="59" t="s">
        <v>62</v>
      </c>
      <c r="B9" s="48" t="s">
        <v>63</v>
      </c>
      <c r="C9" s="61">
        <f aca="true" t="shared" si="2" ref="C9:C22">D9+E9</f>
        <v>885.25</v>
      </c>
      <c r="D9" s="61">
        <f aca="true" t="shared" si="3" ref="D9:G9">D10</f>
        <v>389.73</v>
      </c>
      <c r="E9" s="56">
        <v>495.52</v>
      </c>
      <c r="F9" s="29">
        <f t="shared" si="3"/>
        <v>489.97999999999996</v>
      </c>
      <c r="G9" s="29">
        <f t="shared" si="3"/>
        <v>454.58</v>
      </c>
      <c r="H9" s="29">
        <v>35.4</v>
      </c>
      <c r="I9" s="64"/>
      <c r="J9" s="65"/>
    </row>
    <row r="10" spans="1:10" ht="18" customHeight="1">
      <c r="A10" s="59" t="s">
        <v>64</v>
      </c>
      <c r="B10" s="48" t="s">
        <v>65</v>
      </c>
      <c r="C10" s="61">
        <f t="shared" si="2"/>
        <v>885.25</v>
      </c>
      <c r="D10" s="61">
        <v>389.73</v>
      </c>
      <c r="E10" s="56">
        <v>495.52</v>
      </c>
      <c r="F10" s="29">
        <f>G10+H10</f>
        <v>489.97999999999996</v>
      </c>
      <c r="G10" s="29">
        <v>454.58</v>
      </c>
      <c r="H10" s="29">
        <v>35.4</v>
      </c>
      <c r="I10" s="64"/>
      <c r="J10" s="65"/>
    </row>
    <row r="11" spans="1:10" ht="18" customHeight="1">
      <c r="A11" s="62" t="s">
        <v>66</v>
      </c>
      <c r="B11" s="48" t="s">
        <v>67</v>
      </c>
      <c r="C11" s="61">
        <f t="shared" si="2"/>
        <v>152.86</v>
      </c>
      <c r="D11" s="30">
        <f>D12</f>
        <v>152.86</v>
      </c>
      <c r="E11" s="28"/>
      <c r="F11" s="29">
        <f aca="true" t="shared" si="4" ref="F9:F22">G11</f>
        <v>118.2</v>
      </c>
      <c r="G11" s="29">
        <f>G12</f>
        <v>118.2</v>
      </c>
      <c r="H11" s="29"/>
      <c r="I11" s="64"/>
      <c r="J11" s="65"/>
    </row>
    <row r="12" spans="1:10" ht="18" customHeight="1">
      <c r="A12" s="62" t="s">
        <v>68</v>
      </c>
      <c r="B12" s="48" t="s">
        <v>69</v>
      </c>
      <c r="C12" s="61">
        <f t="shared" si="2"/>
        <v>152.86</v>
      </c>
      <c r="D12" s="30">
        <f>D13+D14</f>
        <v>152.86</v>
      </c>
      <c r="E12" s="28"/>
      <c r="F12" s="29">
        <f t="shared" si="4"/>
        <v>118.2</v>
      </c>
      <c r="G12" s="29">
        <f>G13+G14</f>
        <v>118.2</v>
      </c>
      <c r="H12" s="29"/>
      <c r="I12" s="64">
        <f aca="true" t="shared" si="5" ref="I8:I22">F12-C12</f>
        <v>-34.66000000000001</v>
      </c>
      <c r="J12" s="65">
        <f t="shared" si="0"/>
        <v>-0.22674342535653544</v>
      </c>
    </row>
    <row r="13" spans="1:10" ht="18" customHeight="1">
      <c r="A13" s="62" t="s">
        <v>70</v>
      </c>
      <c r="B13" s="48" t="s">
        <v>71</v>
      </c>
      <c r="C13" s="61">
        <f t="shared" si="2"/>
        <v>76.39</v>
      </c>
      <c r="D13" s="30">
        <v>76.39</v>
      </c>
      <c r="E13" s="30"/>
      <c r="F13" s="29">
        <f t="shared" si="4"/>
        <v>0.44</v>
      </c>
      <c r="G13" s="29">
        <v>0.44</v>
      </c>
      <c r="H13" s="29"/>
      <c r="I13" s="64">
        <f t="shared" si="5"/>
        <v>-75.95</v>
      </c>
      <c r="J13" s="65">
        <f t="shared" si="0"/>
        <v>-0.9942400837805996</v>
      </c>
    </row>
    <row r="14" spans="1:10" ht="18" customHeight="1">
      <c r="A14" s="62" t="s">
        <v>72</v>
      </c>
      <c r="B14" s="48" t="s">
        <v>73</v>
      </c>
      <c r="C14" s="61">
        <f t="shared" si="2"/>
        <v>76.47</v>
      </c>
      <c r="D14" s="30">
        <v>76.47</v>
      </c>
      <c r="E14" s="30"/>
      <c r="F14" s="29">
        <f t="shared" si="4"/>
        <v>117.76</v>
      </c>
      <c r="G14" s="29">
        <v>117.76</v>
      </c>
      <c r="H14" s="29"/>
      <c r="I14" s="64">
        <f t="shared" si="5"/>
        <v>41.290000000000006</v>
      </c>
      <c r="J14" s="65">
        <f t="shared" si="0"/>
        <v>0.5399503073100563</v>
      </c>
    </row>
    <row r="15" spans="1:10" ht="18" customHeight="1">
      <c r="A15" s="62" t="s">
        <v>74</v>
      </c>
      <c r="B15" s="48" t="s">
        <v>75</v>
      </c>
      <c r="C15" s="61">
        <f t="shared" si="2"/>
        <v>0</v>
      </c>
      <c r="D15" s="30"/>
      <c r="E15" s="30"/>
      <c r="F15" s="29">
        <f t="shared" si="4"/>
        <v>0</v>
      </c>
      <c r="G15" s="29"/>
      <c r="H15" s="29"/>
      <c r="I15" s="64">
        <f t="shared" si="5"/>
        <v>0</v>
      </c>
      <c r="J15" s="65"/>
    </row>
    <row r="16" spans="1:10" ht="18" customHeight="1">
      <c r="A16" s="62" t="s">
        <v>76</v>
      </c>
      <c r="B16" s="48" t="s">
        <v>77</v>
      </c>
      <c r="C16" s="61">
        <f t="shared" si="2"/>
        <v>0</v>
      </c>
      <c r="D16" s="28"/>
      <c r="E16" s="30"/>
      <c r="F16" s="29">
        <f t="shared" si="4"/>
        <v>0</v>
      </c>
      <c r="G16" s="29"/>
      <c r="H16" s="29"/>
      <c r="I16" s="64">
        <f t="shared" si="5"/>
        <v>0</v>
      </c>
      <c r="J16" s="65"/>
    </row>
    <row r="17" spans="1:10" ht="18" customHeight="1">
      <c r="A17" s="62" t="s">
        <v>78</v>
      </c>
      <c r="B17" s="48" t="s">
        <v>79</v>
      </c>
      <c r="C17" s="61">
        <f t="shared" si="2"/>
        <v>41.6</v>
      </c>
      <c r="D17" s="28">
        <f aca="true" t="shared" si="6" ref="D17:D21">D18</f>
        <v>41.6</v>
      </c>
      <c r="E17" s="30"/>
      <c r="F17" s="29">
        <f t="shared" si="4"/>
        <v>33.61</v>
      </c>
      <c r="G17" s="29">
        <v>33.61</v>
      </c>
      <c r="H17" s="29"/>
      <c r="I17" s="64">
        <f t="shared" si="5"/>
        <v>-7.990000000000002</v>
      </c>
      <c r="J17" s="65">
        <f>(F17-C17)/C17*100%</f>
        <v>-0.19206730769230773</v>
      </c>
    </row>
    <row r="18" spans="1:11" ht="18" customHeight="1">
      <c r="A18" s="62" t="s">
        <v>80</v>
      </c>
      <c r="B18" s="48" t="s">
        <v>81</v>
      </c>
      <c r="C18" s="61">
        <f t="shared" si="2"/>
        <v>41.6</v>
      </c>
      <c r="D18" s="28">
        <f t="shared" si="6"/>
        <v>41.6</v>
      </c>
      <c r="E18" s="28"/>
      <c r="F18" s="29">
        <f t="shared" si="4"/>
        <v>33.61</v>
      </c>
      <c r="G18" s="29">
        <f>G19</f>
        <v>33.61</v>
      </c>
      <c r="H18" s="29"/>
      <c r="I18" s="64"/>
      <c r="J18" s="65"/>
      <c r="K18" s="31"/>
    </row>
    <row r="19" spans="1:11" ht="18" customHeight="1">
      <c r="A19" s="62" t="s">
        <v>82</v>
      </c>
      <c r="B19" s="48" t="s">
        <v>83</v>
      </c>
      <c r="C19" s="61">
        <f t="shared" si="2"/>
        <v>41.6</v>
      </c>
      <c r="D19" s="28">
        <v>41.6</v>
      </c>
      <c r="E19" s="30"/>
      <c r="F19" s="29">
        <f t="shared" si="4"/>
        <v>33.61</v>
      </c>
      <c r="G19" s="29">
        <v>33.61</v>
      </c>
      <c r="H19" s="29"/>
      <c r="I19" s="64"/>
      <c r="J19" s="65"/>
      <c r="K19" s="31"/>
    </row>
    <row r="20" spans="1:10" ht="18" customHeight="1">
      <c r="A20" s="62" t="s">
        <v>84</v>
      </c>
      <c r="B20" s="48" t="s">
        <v>85</v>
      </c>
      <c r="C20" s="61">
        <f t="shared" si="2"/>
        <v>31.23</v>
      </c>
      <c r="D20" s="28">
        <f t="shared" si="6"/>
        <v>31.23</v>
      </c>
      <c r="E20" s="28"/>
      <c r="F20" s="29">
        <f t="shared" si="4"/>
        <v>59.69</v>
      </c>
      <c r="G20" s="29">
        <v>59.69</v>
      </c>
      <c r="H20" s="29"/>
      <c r="I20" s="64">
        <f t="shared" si="5"/>
        <v>28.459999999999997</v>
      </c>
      <c r="J20" s="65">
        <f>(F20-C20)/C20*100%</f>
        <v>0.9113032340698046</v>
      </c>
    </row>
    <row r="21" spans="1:11" ht="18" customHeight="1">
      <c r="A21" s="62" t="s">
        <v>86</v>
      </c>
      <c r="B21" s="48" t="s">
        <v>87</v>
      </c>
      <c r="C21" s="61">
        <f t="shared" si="2"/>
        <v>31.23</v>
      </c>
      <c r="D21" s="28">
        <f t="shared" si="6"/>
        <v>31.23</v>
      </c>
      <c r="E21" s="28"/>
      <c r="F21" s="29">
        <f t="shared" si="4"/>
        <v>59.69</v>
      </c>
      <c r="G21" s="29">
        <f>G22</f>
        <v>59.69</v>
      </c>
      <c r="H21" s="29"/>
      <c r="I21" s="64"/>
      <c r="J21" s="65"/>
      <c r="K21" s="31"/>
    </row>
    <row r="22" spans="1:10" ht="18" customHeight="1">
      <c r="A22" s="62" t="s">
        <v>88</v>
      </c>
      <c r="B22" s="48" t="s">
        <v>89</v>
      </c>
      <c r="C22" s="61">
        <f t="shared" si="2"/>
        <v>31.23</v>
      </c>
      <c r="D22" s="28">
        <v>31.23</v>
      </c>
      <c r="E22" s="28"/>
      <c r="F22" s="29">
        <f t="shared" si="4"/>
        <v>59.69</v>
      </c>
      <c r="G22" s="29">
        <v>59.69</v>
      </c>
      <c r="H22" s="29"/>
      <c r="I22" s="64"/>
      <c r="J22" s="65"/>
    </row>
    <row r="23" spans="7:11" ht="11.25">
      <c r="G23" s="31"/>
      <c r="H23" s="31"/>
      <c r="I23" s="31"/>
      <c r="K23" s="31"/>
    </row>
    <row r="24" spans="7:10" ht="11.25">
      <c r="G24" s="31"/>
      <c r="H24" s="31"/>
      <c r="J24" s="66"/>
    </row>
    <row r="25" spans="7:9" ht="11.25">
      <c r="G25" s="31"/>
      <c r="H25" s="31"/>
      <c r="I25" s="31"/>
    </row>
    <row r="26" spans="8:9" ht="11.25">
      <c r="H26" s="31"/>
      <c r="I26" s="31"/>
    </row>
    <row r="27" spans="8:10" ht="11.25">
      <c r="H27" s="31"/>
      <c r="J27" s="66"/>
    </row>
    <row r="28" spans="8:10" ht="11.25">
      <c r="H28" s="31"/>
      <c r="J28" s="66"/>
    </row>
    <row r="29" ht="11.25">
      <c r="J29" s="66"/>
    </row>
    <row r="30" spans="9:10" ht="11.25">
      <c r="I30" s="31"/>
      <c r="J30" s="66"/>
    </row>
    <row r="31" spans="9:10" ht="11.25">
      <c r="I31" s="31"/>
      <c r="J31" s="66"/>
    </row>
    <row r="32" ht="11.25">
      <c r="J32" s="66"/>
    </row>
    <row r="33" ht="11.25">
      <c r="I33" s="31"/>
    </row>
    <row r="34" spans="9:10" ht="11.25">
      <c r="I34" s="31"/>
      <c r="J34" s="66"/>
    </row>
    <row r="35" ht="11.25">
      <c r="J35" s="66"/>
    </row>
    <row r="36" ht="11.25">
      <c r="J36" s="66"/>
    </row>
  </sheetData>
  <sheetProtection/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selection activeCell="A3" sqref="A3"/>
    </sheetView>
  </sheetViews>
  <sheetFormatPr defaultColWidth="9" defaultRowHeight="11.25"/>
  <cols>
    <col min="1" max="1" width="15.16015625" style="0" customWidth="1"/>
    <col min="2" max="2" width="35.16015625" style="0" bestFit="1" customWidth="1"/>
    <col min="3" max="4" width="18" style="0" customWidth="1"/>
    <col min="5" max="5" width="17" style="0" customWidth="1"/>
  </cols>
  <sheetData>
    <row r="1" spans="1:5" ht="11.25">
      <c r="A1" s="2" t="s">
        <v>90</v>
      </c>
      <c r="B1" s="17"/>
      <c r="C1" s="17"/>
      <c r="D1" s="17"/>
      <c r="E1" s="17"/>
    </row>
    <row r="2" spans="1:5" ht="27.75" customHeight="1">
      <c r="A2" s="3" t="s">
        <v>91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4" t="s">
        <v>3</v>
      </c>
    </row>
    <row r="4" spans="1:5" ht="18" customHeight="1">
      <c r="A4" s="7" t="s">
        <v>92</v>
      </c>
      <c r="B4" s="25"/>
      <c r="C4" s="7" t="s">
        <v>93</v>
      </c>
      <c r="D4" s="25"/>
      <c r="E4" s="8"/>
    </row>
    <row r="5" spans="1:5" ht="18" customHeight="1">
      <c r="A5" s="27" t="s">
        <v>51</v>
      </c>
      <c r="B5" s="27" t="s">
        <v>52</v>
      </c>
      <c r="C5" s="27" t="s">
        <v>59</v>
      </c>
      <c r="D5" s="27" t="s">
        <v>94</v>
      </c>
      <c r="E5" s="27" t="s">
        <v>95</v>
      </c>
    </row>
    <row r="6" spans="1:5" ht="18" customHeight="1">
      <c r="A6" s="26" t="s">
        <v>58</v>
      </c>
      <c r="B6" s="26" t="s">
        <v>58</v>
      </c>
      <c r="C6" s="26">
        <v>1</v>
      </c>
      <c r="D6" s="26">
        <v>2</v>
      </c>
      <c r="E6" s="26">
        <v>3</v>
      </c>
    </row>
    <row r="7" spans="1:5" ht="18" customHeight="1">
      <c r="A7" s="57"/>
      <c r="B7" s="48" t="s">
        <v>59</v>
      </c>
      <c r="C7" s="29">
        <f>D7+E7</f>
        <v>666.0800000000002</v>
      </c>
      <c r="D7" s="29">
        <f>D8+D29</f>
        <v>648.3800000000001</v>
      </c>
      <c r="E7" s="29">
        <f>E15</f>
        <v>17.7</v>
      </c>
    </row>
    <row r="8" spans="1:5" ht="18" customHeight="1">
      <c r="A8" s="57" t="s">
        <v>96</v>
      </c>
      <c r="B8" s="48" t="s">
        <v>97</v>
      </c>
      <c r="C8" s="29">
        <f>D8+E8</f>
        <v>647.94</v>
      </c>
      <c r="D8" s="29">
        <f>D9+D10+D11+D12+D13+D14</f>
        <v>647.94</v>
      </c>
      <c r="E8" s="29"/>
    </row>
    <row r="9" spans="1:5" ht="18" customHeight="1">
      <c r="A9" s="57" t="s">
        <v>98</v>
      </c>
      <c r="B9" s="48" t="s">
        <v>99</v>
      </c>
      <c r="C9" s="29">
        <f aca="true" t="shared" si="0" ref="C9:C32">D9+E9</f>
        <v>247.02</v>
      </c>
      <c r="D9" s="29">
        <v>247.02</v>
      </c>
      <c r="E9" s="29"/>
    </row>
    <row r="10" spans="1:5" ht="18" customHeight="1">
      <c r="A10" s="57" t="s">
        <v>100</v>
      </c>
      <c r="B10" s="48" t="s">
        <v>101</v>
      </c>
      <c r="C10" s="29">
        <f t="shared" si="0"/>
        <v>139.58</v>
      </c>
      <c r="D10" s="29">
        <v>139.58</v>
      </c>
      <c r="E10" s="29"/>
    </row>
    <row r="11" spans="1:6" ht="18" customHeight="1">
      <c r="A11" s="57" t="s">
        <v>102</v>
      </c>
      <c r="B11" s="48" t="s">
        <v>103</v>
      </c>
      <c r="C11" s="29">
        <f t="shared" si="0"/>
        <v>33.61</v>
      </c>
      <c r="D11" s="29">
        <v>33.61</v>
      </c>
      <c r="E11" s="29"/>
      <c r="F11" s="31"/>
    </row>
    <row r="12" spans="1:6" ht="18" customHeight="1">
      <c r="A12" s="57" t="s">
        <v>104</v>
      </c>
      <c r="B12" s="48" t="s">
        <v>105</v>
      </c>
      <c r="C12" s="29">
        <f t="shared" si="0"/>
        <v>50.28</v>
      </c>
      <c r="D12" s="29">
        <v>50.28</v>
      </c>
      <c r="E12" s="29"/>
      <c r="F12" s="31"/>
    </row>
    <row r="13" spans="1:7" ht="18" customHeight="1">
      <c r="A13" s="57" t="s">
        <v>106</v>
      </c>
      <c r="B13" s="48" t="s">
        <v>107</v>
      </c>
      <c r="C13" s="29">
        <f t="shared" si="0"/>
        <v>59.69</v>
      </c>
      <c r="D13" s="29">
        <v>59.69</v>
      </c>
      <c r="E13" s="29"/>
      <c r="F13" s="31"/>
      <c r="G13" s="31"/>
    </row>
    <row r="14" spans="1:5" ht="18" customHeight="1">
      <c r="A14" s="57" t="s">
        <v>108</v>
      </c>
      <c r="B14" s="48" t="s">
        <v>109</v>
      </c>
      <c r="C14" s="29">
        <f t="shared" si="0"/>
        <v>117.76</v>
      </c>
      <c r="D14" s="29">
        <v>117.76</v>
      </c>
      <c r="E14" s="29"/>
    </row>
    <row r="15" spans="1:5" ht="18" customHeight="1">
      <c r="A15" s="57" t="s">
        <v>110</v>
      </c>
      <c r="B15" s="48" t="s">
        <v>111</v>
      </c>
      <c r="C15" s="29">
        <f t="shared" si="0"/>
        <v>17.7</v>
      </c>
      <c r="D15" s="29"/>
      <c r="E15" s="29">
        <f>E16+E17+E18+E19+E20+E21+E22+E23+E24+E25+E26+E27+E28</f>
        <v>17.7</v>
      </c>
    </row>
    <row r="16" spans="1:5" ht="18" customHeight="1">
      <c r="A16" s="57" t="s">
        <v>112</v>
      </c>
      <c r="B16" s="48" t="s">
        <v>113</v>
      </c>
      <c r="C16" s="29">
        <f t="shared" si="0"/>
        <v>2</v>
      </c>
      <c r="D16" s="29"/>
      <c r="E16" s="29">
        <v>2</v>
      </c>
    </row>
    <row r="17" spans="1:5" ht="18" customHeight="1">
      <c r="A17" s="57" t="s">
        <v>114</v>
      </c>
      <c r="B17" s="48" t="s">
        <v>115</v>
      </c>
      <c r="C17" s="29">
        <f t="shared" si="0"/>
        <v>2.5</v>
      </c>
      <c r="D17" s="29"/>
      <c r="E17" s="29">
        <v>2.5</v>
      </c>
    </row>
    <row r="18" spans="1:5" ht="18" customHeight="1">
      <c r="A18" s="57" t="s">
        <v>116</v>
      </c>
      <c r="B18" s="48" t="s">
        <v>117</v>
      </c>
      <c r="C18" s="29">
        <f t="shared" si="0"/>
        <v>2</v>
      </c>
      <c r="D18" s="29"/>
      <c r="E18" s="29">
        <v>2</v>
      </c>
    </row>
    <row r="19" spans="1:5" ht="18" customHeight="1">
      <c r="A19" s="57" t="s">
        <v>118</v>
      </c>
      <c r="B19" s="48" t="s">
        <v>119</v>
      </c>
      <c r="C19" s="29">
        <f t="shared" si="0"/>
        <v>0</v>
      </c>
      <c r="D19" s="29"/>
      <c r="E19" s="29"/>
    </row>
    <row r="20" spans="1:5" ht="18" customHeight="1">
      <c r="A20" s="57" t="s">
        <v>120</v>
      </c>
      <c r="B20" s="48" t="s">
        <v>121</v>
      </c>
      <c r="C20" s="29">
        <f t="shared" si="0"/>
        <v>2</v>
      </c>
      <c r="D20" s="29"/>
      <c r="E20" s="29">
        <v>2</v>
      </c>
    </row>
    <row r="21" spans="1:5" ht="18" customHeight="1">
      <c r="A21" s="57" t="s">
        <v>122</v>
      </c>
      <c r="B21" s="48" t="s">
        <v>123</v>
      </c>
      <c r="C21" s="29">
        <f t="shared" si="0"/>
        <v>1.2</v>
      </c>
      <c r="D21" s="29"/>
      <c r="E21" s="29">
        <v>1.2</v>
      </c>
    </row>
    <row r="22" spans="1:5" ht="18" customHeight="1">
      <c r="A22" s="57" t="s">
        <v>124</v>
      </c>
      <c r="B22" s="48" t="s">
        <v>125</v>
      </c>
      <c r="C22" s="29">
        <f t="shared" si="0"/>
        <v>0.5</v>
      </c>
      <c r="D22" s="29"/>
      <c r="E22" s="29">
        <v>0.5</v>
      </c>
    </row>
    <row r="23" spans="1:5" ht="18" customHeight="1">
      <c r="A23" s="57" t="s">
        <v>126</v>
      </c>
      <c r="B23" s="48" t="s">
        <v>127</v>
      </c>
      <c r="C23" s="29">
        <f t="shared" si="0"/>
        <v>1</v>
      </c>
      <c r="D23" s="29"/>
      <c r="E23" s="29">
        <v>1</v>
      </c>
    </row>
    <row r="24" spans="1:5" ht="18" customHeight="1">
      <c r="A24" s="57" t="s">
        <v>128</v>
      </c>
      <c r="B24" s="48" t="s">
        <v>129</v>
      </c>
      <c r="C24" s="29">
        <f t="shared" si="0"/>
        <v>2</v>
      </c>
      <c r="D24" s="29"/>
      <c r="E24" s="29">
        <v>2</v>
      </c>
    </row>
    <row r="25" spans="1:5" ht="18" customHeight="1">
      <c r="A25" s="57" t="s">
        <v>130</v>
      </c>
      <c r="B25" s="48" t="s">
        <v>131</v>
      </c>
      <c r="C25" s="29">
        <f t="shared" si="0"/>
        <v>0.5</v>
      </c>
      <c r="D25" s="29"/>
      <c r="E25" s="29">
        <v>0.5</v>
      </c>
    </row>
    <row r="26" spans="1:5" ht="18" customHeight="1">
      <c r="A26" s="57" t="s">
        <v>132</v>
      </c>
      <c r="B26" s="48" t="s">
        <v>133</v>
      </c>
      <c r="C26" s="29">
        <f t="shared" si="0"/>
        <v>1.5</v>
      </c>
      <c r="D26" s="29"/>
      <c r="E26" s="29">
        <v>1.5</v>
      </c>
    </row>
    <row r="27" spans="1:5" ht="18" customHeight="1">
      <c r="A27" s="57" t="s">
        <v>134</v>
      </c>
      <c r="B27" s="48" t="s">
        <v>135</v>
      </c>
      <c r="C27" s="29">
        <f t="shared" si="0"/>
        <v>0</v>
      </c>
      <c r="D27" s="29"/>
      <c r="E27" s="29"/>
    </row>
    <row r="28" spans="1:5" ht="18" customHeight="1">
      <c r="A28" s="57" t="s">
        <v>136</v>
      </c>
      <c r="B28" s="48" t="s">
        <v>137</v>
      </c>
      <c r="C28" s="29">
        <f t="shared" si="0"/>
        <v>2.5</v>
      </c>
      <c r="D28" s="29"/>
      <c r="E28" s="29">
        <v>2.5</v>
      </c>
    </row>
    <row r="29" spans="1:5" ht="18" customHeight="1">
      <c r="A29" s="57" t="s">
        <v>138</v>
      </c>
      <c r="B29" s="48" t="s">
        <v>139</v>
      </c>
      <c r="C29" s="29">
        <f t="shared" si="0"/>
        <v>0.44</v>
      </c>
      <c r="D29" s="29">
        <v>0.44</v>
      </c>
      <c r="E29" s="29"/>
    </row>
    <row r="30" spans="1:5" ht="18" customHeight="1">
      <c r="A30" s="57" t="s">
        <v>140</v>
      </c>
      <c r="B30" s="48" t="s">
        <v>141</v>
      </c>
      <c r="C30" s="29">
        <f t="shared" si="0"/>
        <v>0</v>
      </c>
      <c r="D30" s="29"/>
      <c r="E30" s="29"/>
    </row>
    <row r="31" spans="1:5" ht="18" customHeight="1">
      <c r="A31" s="57" t="s">
        <v>142</v>
      </c>
      <c r="B31" s="48" t="s">
        <v>143</v>
      </c>
      <c r="C31" s="29">
        <f t="shared" si="0"/>
        <v>0.44</v>
      </c>
      <c r="D31" s="29">
        <v>0.44</v>
      </c>
      <c r="E31" s="29"/>
    </row>
    <row r="32" spans="1:5" ht="18" customHeight="1">
      <c r="A32" s="57" t="s">
        <v>144</v>
      </c>
      <c r="B32" s="48" t="s">
        <v>145</v>
      </c>
      <c r="C32" s="29">
        <f t="shared" si="0"/>
        <v>0</v>
      </c>
      <c r="D32" s="29"/>
      <c r="E32" s="29"/>
    </row>
  </sheetData>
  <sheetProtection/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F12" sqref="F12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37" t="s">
        <v>146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25.5" customHeight="1">
      <c r="A2" s="3" t="s">
        <v>147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38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9" t="s">
        <v>3</v>
      </c>
    </row>
    <row r="4" spans="1:18" s="36" customFormat="1" ht="42" customHeight="1">
      <c r="A4" s="49" t="s">
        <v>148</v>
      </c>
      <c r="B4" s="50"/>
      <c r="C4" s="51"/>
      <c r="D4" s="51"/>
      <c r="E4" s="51"/>
      <c r="F4" s="52"/>
      <c r="G4" s="50" t="s">
        <v>149</v>
      </c>
      <c r="H4" s="50"/>
      <c r="I4" s="51"/>
      <c r="J4" s="51"/>
      <c r="K4" s="51"/>
      <c r="L4" s="52"/>
      <c r="M4" s="50" t="s">
        <v>49</v>
      </c>
      <c r="N4" s="50"/>
      <c r="O4" s="55"/>
      <c r="P4" s="55"/>
      <c r="Q4" s="55"/>
      <c r="R4" s="8"/>
    </row>
    <row r="5" spans="1:18" s="36" customFormat="1" ht="32.25" customHeight="1">
      <c r="A5" s="40" t="s">
        <v>59</v>
      </c>
      <c r="B5" s="53" t="s">
        <v>150</v>
      </c>
      <c r="C5" s="7" t="s">
        <v>151</v>
      </c>
      <c r="D5" s="25"/>
      <c r="E5" s="8"/>
      <c r="F5" s="9" t="s">
        <v>152</v>
      </c>
      <c r="G5" s="10" t="s">
        <v>59</v>
      </c>
      <c r="H5" s="53" t="s">
        <v>150</v>
      </c>
      <c r="I5" s="7" t="s">
        <v>151</v>
      </c>
      <c r="J5" s="25"/>
      <c r="K5" s="8"/>
      <c r="L5" s="9" t="s">
        <v>152</v>
      </c>
      <c r="M5" s="10" t="s">
        <v>59</v>
      </c>
      <c r="N5" s="53" t="s">
        <v>150</v>
      </c>
      <c r="O5" s="7" t="s">
        <v>151</v>
      </c>
      <c r="P5" s="25"/>
      <c r="Q5" s="8"/>
      <c r="R5" s="9" t="s">
        <v>152</v>
      </c>
    </row>
    <row r="6" spans="1:18" s="36" customFormat="1" ht="33.75">
      <c r="A6" s="44"/>
      <c r="B6" s="13"/>
      <c r="C6" s="13" t="s">
        <v>53</v>
      </c>
      <c r="D6" s="13" t="s">
        <v>153</v>
      </c>
      <c r="E6" s="12" t="s">
        <v>154</v>
      </c>
      <c r="F6" s="13"/>
      <c r="G6" s="13"/>
      <c r="H6" s="13"/>
      <c r="I6" s="13" t="s">
        <v>53</v>
      </c>
      <c r="J6" s="13" t="s">
        <v>153</v>
      </c>
      <c r="K6" s="13" t="s">
        <v>154</v>
      </c>
      <c r="L6" s="13"/>
      <c r="M6" s="10"/>
      <c r="N6" s="10"/>
      <c r="O6" s="10" t="s">
        <v>53</v>
      </c>
      <c r="P6" s="10" t="s">
        <v>153</v>
      </c>
      <c r="Q6" s="10" t="s">
        <v>154</v>
      </c>
      <c r="R6" s="10"/>
    </row>
    <row r="7" spans="1:18" ht="26.25" customHeight="1">
      <c r="A7" s="29">
        <f>E7+F7</f>
        <v>12</v>
      </c>
      <c r="B7" s="29"/>
      <c r="C7" s="29"/>
      <c r="D7" s="29"/>
      <c r="E7" s="29">
        <v>10</v>
      </c>
      <c r="F7" s="29">
        <v>2</v>
      </c>
      <c r="G7" s="54">
        <f>K7+L7</f>
        <v>7.87</v>
      </c>
      <c r="H7" s="34"/>
      <c r="I7" s="34"/>
      <c r="J7" s="34"/>
      <c r="K7" s="34">
        <v>7.79</v>
      </c>
      <c r="L7" s="56">
        <v>0.08</v>
      </c>
      <c r="M7" s="29">
        <f>Q7+R7</f>
        <v>8.5</v>
      </c>
      <c r="N7" s="29"/>
      <c r="O7" s="29">
        <v>6.5</v>
      </c>
      <c r="P7" s="29"/>
      <c r="Q7" s="29">
        <v>6.5</v>
      </c>
      <c r="R7" s="29">
        <v>2</v>
      </c>
    </row>
    <row r="8" spans="7:18" ht="11.25">
      <c r="G8" s="31"/>
      <c r="M8" s="31"/>
      <c r="N8" s="31"/>
      <c r="O8" s="31"/>
      <c r="P8" s="31"/>
      <c r="Q8" s="31"/>
      <c r="R8" s="31"/>
    </row>
    <row r="9" spans="13:18" ht="11.25">
      <c r="M9" s="31"/>
      <c r="N9" s="31"/>
      <c r="P9" s="31"/>
      <c r="Q9" s="31"/>
      <c r="R9" s="31"/>
    </row>
    <row r="10" spans="8:18" ht="11.25">
      <c r="H10" s="31"/>
      <c r="M10" s="31"/>
      <c r="N10" s="31"/>
      <c r="P10" s="31"/>
      <c r="Q10" s="31"/>
      <c r="R10" s="31"/>
    </row>
    <row r="11" spans="13:18" ht="11.25">
      <c r="M11" s="31"/>
      <c r="O11" s="31"/>
      <c r="P11" s="31"/>
      <c r="Q11" s="31"/>
      <c r="R11" s="31"/>
    </row>
    <row r="12" spans="10:17" ht="11.25">
      <c r="J12" s="31"/>
      <c r="M12" s="31"/>
      <c r="O12" s="31"/>
      <c r="P12" s="31"/>
      <c r="Q12" s="31"/>
    </row>
    <row r="13" spans="13:17" ht="11.25">
      <c r="M13" s="31"/>
      <c r="O13" s="31"/>
      <c r="P13" s="31"/>
      <c r="Q13" s="31"/>
    </row>
    <row r="14" ht="11.25">
      <c r="K14" s="31"/>
    </row>
    <row r="15" ht="11.25">
      <c r="K15" s="31"/>
    </row>
    <row r="16" ht="11.25">
      <c r="E16" s="31"/>
    </row>
    <row r="19" ht="11.25">
      <c r="E19" s="31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tabSelected="1" workbookViewId="0" topLeftCell="A1">
      <selection activeCell="C15" sqref="C15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37" t="s">
        <v>155</v>
      </c>
      <c r="B1" s="37"/>
      <c r="C1" s="37"/>
      <c r="D1" s="37"/>
      <c r="E1" s="37"/>
    </row>
    <row r="2" spans="1:5" ht="35.25" customHeight="1">
      <c r="A2" s="3" t="s">
        <v>156</v>
      </c>
      <c r="B2" s="3"/>
      <c r="C2" s="3"/>
      <c r="D2" s="3"/>
      <c r="E2" s="3"/>
    </row>
    <row r="3" spans="1:5" ht="12" customHeight="1">
      <c r="A3" s="38" t="s">
        <v>2</v>
      </c>
      <c r="B3" s="5"/>
      <c r="C3" s="5"/>
      <c r="D3" s="5"/>
      <c r="E3" s="39" t="s">
        <v>3</v>
      </c>
    </row>
    <row r="4" spans="1:5" s="36" customFormat="1" ht="30" customHeight="1">
      <c r="A4" s="40" t="s">
        <v>51</v>
      </c>
      <c r="B4" s="41" t="s">
        <v>52</v>
      </c>
      <c r="C4" s="42" t="s">
        <v>157</v>
      </c>
      <c r="D4" s="42"/>
      <c r="E4" s="43"/>
    </row>
    <row r="5" spans="1:5" s="36" customFormat="1" ht="30" customHeight="1">
      <c r="A5" s="44"/>
      <c r="B5" s="44"/>
      <c r="C5" s="45" t="s">
        <v>59</v>
      </c>
      <c r="D5" s="44" t="s">
        <v>54</v>
      </c>
      <c r="E5" s="44" t="s">
        <v>55</v>
      </c>
    </row>
    <row r="6" spans="1:5" ht="30" customHeight="1">
      <c r="A6" s="46" t="s">
        <v>58</v>
      </c>
      <c r="B6" s="46" t="s">
        <v>58</v>
      </c>
      <c r="C6" s="47">
        <v>1</v>
      </c>
      <c r="D6" s="46">
        <v>2</v>
      </c>
      <c r="E6" s="46">
        <v>3</v>
      </c>
    </row>
    <row r="7" spans="1:8" ht="27" customHeight="1">
      <c r="A7" s="48"/>
      <c r="B7" s="48"/>
      <c r="C7" s="29"/>
      <c r="D7" s="29">
        <v>0</v>
      </c>
      <c r="E7" s="29">
        <v>0</v>
      </c>
      <c r="H7" s="31"/>
    </row>
    <row r="8" spans="1:5" ht="30" customHeight="1">
      <c r="A8" s="31" t="s">
        <v>158</v>
      </c>
      <c r="B8" s="31"/>
      <c r="C8" s="31"/>
      <c r="D8" s="31"/>
      <c r="E8" s="31"/>
    </row>
    <row r="9" spans="2:5" ht="30" customHeight="1">
      <c r="B9" s="31"/>
      <c r="C9" s="31"/>
      <c r="D9" s="31"/>
      <c r="E9" s="31"/>
    </row>
    <row r="10" spans="3:5" ht="11.25">
      <c r="C10" s="31"/>
      <c r="D10" s="31"/>
      <c r="E10" s="31"/>
    </row>
    <row r="11" spans="3:4" ht="11.25">
      <c r="C11" s="31"/>
      <c r="D11" s="31"/>
    </row>
    <row r="12" spans="3:4" ht="11.25">
      <c r="C12" s="31"/>
      <c r="D12" s="31"/>
    </row>
    <row r="13" spans="4:5" ht="11.25">
      <c r="D13" s="31"/>
      <c r="E13" s="31"/>
    </row>
    <row r="14" ht="11.25">
      <c r="D14" s="31"/>
    </row>
    <row r="15" ht="11.25">
      <c r="D15" s="31"/>
    </row>
    <row r="16" ht="11.25">
      <c r="D16" s="31"/>
    </row>
    <row r="17" ht="11.25">
      <c r="E17" s="31"/>
    </row>
  </sheetData>
  <sheetProtection/>
  <mergeCells count="2">
    <mergeCell ref="A4:A5"/>
    <mergeCell ref="B4:B5"/>
  </mergeCells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 topLeftCell="A1">
      <selection activeCell="H22" sqref="H22"/>
    </sheetView>
  </sheetViews>
  <sheetFormatPr defaultColWidth="9" defaultRowHeight="11.25"/>
  <cols>
    <col min="1" max="1" width="32" style="0" customWidth="1"/>
    <col min="2" max="2" width="21.16015625" style="0" customWidth="1"/>
    <col min="3" max="3" width="29.66015625" style="0" customWidth="1"/>
    <col min="4" max="4" width="21.33203125" style="0" customWidth="1"/>
  </cols>
  <sheetData>
    <row r="1" spans="1:4" ht="11.25">
      <c r="A1" s="2" t="s">
        <v>159</v>
      </c>
      <c r="B1" s="2"/>
      <c r="C1" s="2"/>
      <c r="D1" s="2"/>
    </row>
    <row r="2" spans="1:4" ht="15.75" customHeight="1">
      <c r="A2" s="3" t="s">
        <v>160</v>
      </c>
      <c r="B2" s="3"/>
      <c r="C2" s="3"/>
      <c r="D2" s="3"/>
    </row>
    <row r="3" spans="1:4" ht="21" customHeight="1">
      <c r="A3" s="4" t="s">
        <v>2</v>
      </c>
      <c r="B3" s="2"/>
      <c r="C3" s="2"/>
      <c r="D3" s="24" t="s">
        <v>3</v>
      </c>
    </row>
    <row r="4" spans="1:4" ht="18.75" customHeight="1">
      <c r="A4" s="7" t="s">
        <v>4</v>
      </c>
      <c r="B4" s="8"/>
      <c r="C4" s="25" t="s">
        <v>5</v>
      </c>
      <c r="D4" s="8"/>
    </row>
    <row r="5" spans="1:4" ht="18.75" customHeight="1">
      <c r="A5" s="26" t="s">
        <v>161</v>
      </c>
      <c r="B5" s="26" t="s">
        <v>7</v>
      </c>
      <c r="C5" s="27" t="s">
        <v>161</v>
      </c>
      <c r="D5" s="27" t="s">
        <v>7</v>
      </c>
    </row>
    <row r="6" spans="1:4" ht="18.75" customHeight="1">
      <c r="A6" s="28" t="s">
        <v>162</v>
      </c>
      <c r="B6" s="29">
        <v>701.48</v>
      </c>
      <c r="C6" s="30" t="s">
        <v>12</v>
      </c>
      <c r="D6" s="29"/>
    </row>
    <row r="7" spans="1:5" ht="18.75" customHeight="1">
      <c r="A7" s="28" t="s">
        <v>163</v>
      </c>
      <c r="B7" s="29"/>
      <c r="C7" s="30" t="s">
        <v>14</v>
      </c>
      <c r="D7" s="29">
        <v>0</v>
      </c>
      <c r="E7" s="31"/>
    </row>
    <row r="8" spans="1:6" ht="18.75" customHeight="1">
      <c r="A8" s="28" t="s">
        <v>164</v>
      </c>
      <c r="B8" s="29"/>
      <c r="C8" s="30" t="s">
        <v>15</v>
      </c>
      <c r="D8" s="29">
        <v>0</v>
      </c>
      <c r="E8" s="31"/>
      <c r="F8" s="31"/>
    </row>
    <row r="9" spans="1:6" ht="18.75" customHeight="1">
      <c r="A9" s="28" t="s">
        <v>165</v>
      </c>
      <c r="B9" s="32"/>
      <c r="C9" s="30" t="s">
        <v>16</v>
      </c>
      <c r="D9" s="29">
        <v>0</v>
      </c>
      <c r="E9" s="31"/>
      <c r="F9" s="31"/>
    </row>
    <row r="10" spans="1:5" ht="18.75" customHeight="1">
      <c r="A10" s="28" t="s">
        <v>166</v>
      </c>
      <c r="B10" s="32">
        <v>380</v>
      </c>
      <c r="C10" s="30" t="s">
        <v>17</v>
      </c>
      <c r="D10" s="29"/>
      <c r="E10" s="31"/>
    </row>
    <row r="11" spans="1:5" ht="18.75" customHeight="1">
      <c r="A11" s="28" t="s">
        <v>167</v>
      </c>
      <c r="B11" s="29">
        <v>0</v>
      </c>
      <c r="C11" s="30" t="s">
        <v>18</v>
      </c>
      <c r="D11" s="29"/>
      <c r="E11" s="31"/>
    </row>
    <row r="12" spans="1:5" ht="18.75" customHeight="1">
      <c r="A12" s="28" t="s">
        <v>168</v>
      </c>
      <c r="B12" s="29">
        <v>110</v>
      </c>
      <c r="C12" s="30" t="s">
        <v>19</v>
      </c>
      <c r="D12" s="29">
        <v>954.98</v>
      </c>
      <c r="E12" s="31"/>
    </row>
    <row r="13" spans="1:6" ht="18.75" customHeight="1">
      <c r="A13" s="28"/>
      <c r="B13" s="29">
        <v>0</v>
      </c>
      <c r="C13" s="30" t="s">
        <v>20</v>
      </c>
      <c r="D13" s="29">
        <v>118.2</v>
      </c>
      <c r="E13" s="31"/>
      <c r="F13" s="31"/>
    </row>
    <row r="14" spans="1:6" ht="18.75" customHeight="1">
      <c r="A14" s="28"/>
      <c r="B14" s="32"/>
      <c r="C14" s="30" t="s">
        <v>21</v>
      </c>
      <c r="D14" s="29"/>
      <c r="E14" s="31"/>
      <c r="F14" s="31"/>
    </row>
    <row r="15" spans="1:6" ht="18.75" customHeight="1">
      <c r="A15" s="28"/>
      <c r="B15" s="32"/>
      <c r="C15" s="30" t="s">
        <v>22</v>
      </c>
      <c r="D15" s="29">
        <v>33.61</v>
      </c>
      <c r="E15" s="31"/>
      <c r="F15" s="31"/>
    </row>
    <row r="16" spans="1:6" ht="18.75" customHeight="1">
      <c r="A16" s="28"/>
      <c r="B16" s="32"/>
      <c r="C16" s="30" t="s">
        <v>169</v>
      </c>
      <c r="D16" s="29"/>
      <c r="E16" s="31"/>
      <c r="F16" s="31"/>
    </row>
    <row r="17" spans="1:6" ht="18.75" customHeight="1">
      <c r="A17" s="28"/>
      <c r="B17" s="33"/>
      <c r="C17" s="30" t="s">
        <v>24</v>
      </c>
      <c r="D17" s="29"/>
      <c r="E17" s="31"/>
      <c r="F17" s="31"/>
    </row>
    <row r="18" spans="1:6" ht="18.75" customHeight="1">
      <c r="A18" s="28"/>
      <c r="B18" s="32"/>
      <c r="C18" s="30" t="s">
        <v>25</v>
      </c>
      <c r="D18" s="29"/>
      <c r="E18" s="31"/>
      <c r="F18" s="31"/>
    </row>
    <row r="19" spans="1:7" ht="18.75" customHeight="1">
      <c r="A19" s="28"/>
      <c r="B19" s="33"/>
      <c r="C19" s="30" t="s">
        <v>27</v>
      </c>
      <c r="D19" s="29"/>
      <c r="E19" s="31"/>
      <c r="F19" s="31"/>
      <c r="G19" s="31"/>
    </row>
    <row r="20" spans="1:7" ht="18.75" customHeight="1">
      <c r="A20" s="28"/>
      <c r="B20" s="33"/>
      <c r="C20" s="30" t="s">
        <v>28</v>
      </c>
      <c r="D20" s="29"/>
      <c r="E20" s="31"/>
      <c r="F20" s="31"/>
      <c r="G20" s="31"/>
    </row>
    <row r="21" spans="1:8" ht="18.75" customHeight="1">
      <c r="A21" s="28"/>
      <c r="B21" s="33"/>
      <c r="C21" s="30" t="s">
        <v>29</v>
      </c>
      <c r="D21" s="29"/>
      <c r="E21" s="31"/>
      <c r="F21" s="31"/>
      <c r="G21" s="31"/>
      <c r="H21" s="31"/>
    </row>
    <row r="22" spans="1:5" ht="18.75" customHeight="1">
      <c r="A22" s="28"/>
      <c r="B22" s="33"/>
      <c r="C22" s="30" t="s">
        <v>30</v>
      </c>
      <c r="D22" s="29"/>
      <c r="E22" s="31"/>
    </row>
    <row r="23" spans="1:5" ht="18.75" customHeight="1">
      <c r="A23" s="28"/>
      <c r="B23" s="33"/>
      <c r="C23" s="30" t="s">
        <v>31</v>
      </c>
      <c r="D23" s="29"/>
      <c r="E23" s="31"/>
    </row>
    <row r="24" spans="1:5" ht="18.75" customHeight="1">
      <c r="A24" s="28"/>
      <c r="B24" s="33"/>
      <c r="C24" s="30" t="s">
        <v>32</v>
      </c>
      <c r="D24" s="29"/>
      <c r="E24" s="31"/>
    </row>
    <row r="25" spans="1:4" ht="18.75" customHeight="1">
      <c r="A25" s="28"/>
      <c r="B25" s="33"/>
      <c r="C25" s="30" t="s">
        <v>33</v>
      </c>
      <c r="D25" s="29">
        <v>84.69</v>
      </c>
    </row>
    <row r="26" spans="1:5" ht="18.75" customHeight="1">
      <c r="A26" s="28"/>
      <c r="B26" s="33"/>
      <c r="C26" s="30" t="s">
        <v>34</v>
      </c>
      <c r="D26" s="29"/>
      <c r="E26" s="31"/>
    </row>
    <row r="27" spans="1:5" ht="18.75" customHeight="1">
      <c r="A27" s="28"/>
      <c r="B27" s="33"/>
      <c r="C27" s="30" t="s">
        <v>35</v>
      </c>
      <c r="D27" s="29"/>
      <c r="E27" s="31"/>
    </row>
    <row r="28" spans="1:5" ht="18.75" customHeight="1">
      <c r="A28" s="28"/>
      <c r="B28" s="33"/>
      <c r="C28" s="30" t="s">
        <v>36</v>
      </c>
      <c r="D28" s="29"/>
      <c r="E28" s="31"/>
    </row>
    <row r="29" spans="1:5" ht="18.75" customHeight="1">
      <c r="A29" s="28"/>
      <c r="B29" s="33"/>
      <c r="C29" s="30" t="s">
        <v>37</v>
      </c>
      <c r="D29" s="29"/>
      <c r="E29" s="31"/>
    </row>
    <row r="30" spans="1:5" ht="18.75" customHeight="1">
      <c r="A30" s="28"/>
      <c r="B30" s="33"/>
      <c r="C30" s="30" t="s">
        <v>38</v>
      </c>
      <c r="D30" s="29"/>
      <c r="E30" s="31"/>
    </row>
    <row r="31" spans="1:5" ht="18.75" customHeight="1">
      <c r="A31" s="28"/>
      <c r="B31" s="33"/>
      <c r="C31" s="30" t="s">
        <v>39</v>
      </c>
      <c r="D31" s="29"/>
      <c r="E31" s="31"/>
    </row>
    <row r="32" spans="1:4" ht="18.75" customHeight="1">
      <c r="A32" s="28"/>
      <c r="B32" s="32"/>
      <c r="C32" s="30" t="s">
        <v>40</v>
      </c>
      <c r="D32" s="29"/>
    </row>
    <row r="33" spans="1:4" ht="18.75" customHeight="1">
      <c r="A33" s="28"/>
      <c r="B33" s="32"/>
      <c r="C33" s="28"/>
      <c r="D33" s="33"/>
    </row>
    <row r="34" spans="1:4" ht="18.75" customHeight="1">
      <c r="A34" s="28" t="s">
        <v>170</v>
      </c>
      <c r="B34" s="32">
        <f>SUM(B6:B13)</f>
        <v>1191.48</v>
      </c>
      <c r="C34" s="28" t="s">
        <v>171</v>
      </c>
      <c r="D34" s="33">
        <f>D25+D15+D13+D12</f>
        <v>1191.48</v>
      </c>
    </row>
    <row r="35" spans="1:4" ht="18.75" customHeight="1">
      <c r="A35" s="28" t="s">
        <v>172</v>
      </c>
      <c r="B35" s="32"/>
      <c r="C35" s="28" t="s">
        <v>173</v>
      </c>
      <c r="D35" s="34"/>
    </row>
    <row r="36" spans="1:4" ht="18.75" customHeight="1">
      <c r="A36" s="28" t="s">
        <v>174</v>
      </c>
      <c r="B36" s="29">
        <v>0</v>
      </c>
      <c r="C36" s="28"/>
      <c r="D36" s="34"/>
    </row>
    <row r="37" spans="1:4" ht="18.75" customHeight="1">
      <c r="A37" s="28"/>
      <c r="B37" s="33"/>
      <c r="C37" s="28"/>
      <c r="D37" s="34"/>
    </row>
    <row r="38" spans="1:4" ht="18.75" customHeight="1">
      <c r="A38" s="27" t="s">
        <v>42</v>
      </c>
      <c r="B38" s="33">
        <f>B34+B35+B36</f>
        <v>1191.48</v>
      </c>
      <c r="C38" s="27" t="s">
        <v>43</v>
      </c>
      <c r="D38" s="35">
        <f>D34+D35</f>
        <v>1191.48</v>
      </c>
    </row>
  </sheetData>
  <sheetProtection/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workbookViewId="0" topLeftCell="A1">
      <selection activeCell="H26" sqref="H26"/>
    </sheetView>
  </sheetViews>
  <sheetFormatPr defaultColWidth="9" defaultRowHeight="11.25"/>
  <cols>
    <col min="1" max="1" width="14.83203125" style="0" customWidth="1"/>
    <col min="2" max="2" width="18.83203125" style="0" customWidth="1"/>
    <col min="3" max="3" width="15.33203125" style="0" customWidth="1"/>
    <col min="4" max="4" width="10.83203125" style="0" customWidth="1"/>
    <col min="5" max="5" width="16.16015625" style="0" customWidth="1"/>
    <col min="6" max="6" width="13.16015625" style="0" customWidth="1"/>
    <col min="7" max="7" width="8.83203125" style="0" customWidth="1"/>
    <col min="8" max="8" width="9.16015625" style="0" customWidth="1"/>
    <col min="9" max="9" width="11.5" style="0" customWidth="1"/>
    <col min="10" max="10" width="10" style="0" customWidth="1"/>
    <col min="11" max="11" width="12.66015625" style="0" customWidth="1"/>
    <col min="12" max="12" width="9.33203125" style="0" customWidth="1"/>
  </cols>
  <sheetData>
    <row r="1" spans="1:12" ht="13.5" customHeight="1">
      <c r="A1" s="2" t="s">
        <v>175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177</v>
      </c>
    </row>
    <row r="4" spans="1:12" s="1" customFormat="1" ht="23.25" customHeight="1">
      <c r="A4" s="7" t="s">
        <v>47</v>
      </c>
      <c r="B4" s="8"/>
      <c r="C4" s="9" t="s">
        <v>59</v>
      </c>
      <c r="D4" s="10" t="s">
        <v>174</v>
      </c>
      <c r="E4" s="10" t="s">
        <v>178</v>
      </c>
      <c r="F4" s="10" t="s">
        <v>179</v>
      </c>
      <c r="G4" s="10" t="s">
        <v>180</v>
      </c>
      <c r="H4" s="10" t="s">
        <v>181</v>
      </c>
      <c r="I4" s="10" t="s">
        <v>182</v>
      </c>
      <c r="J4" s="10" t="s">
        <v>183</v>
      </c>
      <c r="K4" s="10" t="s">
        <v>184</v>
      </c>
      <c r="L4" s="11" t="s">
        <v>172</v>
      </c>
    </row>
    <row r="5" spans="1:12" s="1" customFormat="1" ht="23.25" customHeight="1">
      <c r="A5" s="12" t="s">
        <v>51</v>
      </c>
      <c r="B5" s="12" t="s">
        <v>52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19.5" customHeight="1">
      <c r="A6" s="18" t="s">
        <v>58</v>
      </c>
      <c r="B6" s="19" t="s">
        <v>58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2" s="1" customFormat="1" ht="19.5" customHeight="1">
      <c r="A7" s="20"/>
      <c r="B7" s="20" t="s">
        <v>59</v>
      </c>
      <c r="C7" s="21">
        <f>E7+K7+I7</f>
        <v>1191.48</v>
      </c>
      <c r="D7" s="16"/>
      <c r="E7" s="22">
        <f>E8+E11+E14</f>
        <v>701.48</v>
      </c>
      <c r="F7" s="21"/>
      <c r="G7" s="21">
        <v>0</v>
      </c>
      <c r="H7" s="16">
        <v>0</v>
      </c>
      <c r="I7" s="22">
        <f>I8</f>
        <v>380</v>
      </c>
      <c r="J7" s="21">
        <v>0</v>
      </c>
      <c r="K7" s="21">
        <f>K8+K14</f>
        <v>110</v>
      </c>
      <c r="L7" s="16">
        <v>0</v>
      </c>
    </row>
    <row r="8" spans="1:12" s="1" customFormat="1" ht="24.75" customHeight="1">
      <c r="A8" s="20" t="s">
        <v>60</v>
      </c>
      <c r="B8" s="20" t="s">
        <v>61</v>
      </c>
      <c r="C8" s="21">
        <f aca="true" t="shared" si="0" ref="C8:C10">E8+I8+K8</f>
        <v>1073.1799999999998</v>
      </c>
      <c r="D8" s="16"/>
      <c r="E8" s="22">
        <f aca="true" t="shared" si="1" ref="E8:E12">E9</f>
        <v>608.18</v>
      </c>
      <c r="F8" s="21"/>
      <c r="G8" s="21"/>
      <c r="H8" s="16"/>
      <c r="I8" s="22">
        <v>380</v>
      </c>
      <c r="J8" s="21"/>
      <c r="K8" s="21">
        <v>85</v>
      </c>
      <c r="L8" s="16"/>
    </row>
    <row r="9" spans="1:12" s="1" customFormat="1" ht="19.5" customHeight="1">
      <c r="A9" s="20" t="s">
        <v>62</v>
      </c>
      <c r="B9" s="20" t="s">
        <v>63</v>
      </c>
      <c r="C9" s="21">
        <f t="shared" si="0"/>
        <v>1073.1799999999998</v>
      </c>
      <c r="D9" s="16"/>
      <c r="E9" s="22">
        <f t="shared" si="1"/>
        <v>608.18</v>
      </c>
      <c r="F9" s="21"/>
      <c r="G9" s="21"/>
      <c r="H9" s="16"/>
      <c r="I9" s="22">
        <v>380</v>
      </c>
      <c r="J9" s="21"/>
      <c r="K9" s="21">
        <v>85</v>
      </c>
      <c r="L9" s="16"/>
    </row>
    <row r="10" spans="1:12" s="1" customFormat="1" ht="30" customHeight="1">
      <c r="A10" s="20" t="s">
        <v>64</v>
      </c>
      <c r="B10" s="20" t="s">
        <v>65</v>
      </c>
      <c r="C10" s="21">
        <f t="shared" si="0"/>
        <v>1073.1799999999998</v>
      </c>
      <c r="D10" s="16"/>
      <c r="E10" s="22">
        <v>608.18</v>
      </c>
      <c r="F10" s="21"/>
      <c r="G10" s="21"/>
      <c r="H10" s="16"/>
      <c r="I10" s="22">
        <v>380</v>
      </c>
      <c r="J10" s="21"/>
      <c r="K10" s="21">
        <v>85</v>
      </c>
      <c r="L10" s="16"/>
    </row>
    <row r="11" spans="1:12" ht="27" customHeight="1">
      <c r="A11" s="20" t="s">
        <v>78</v>
      </c>
      <c r="B11" s="20" t="s">
        <v>79</v>
      </c>
      <c r="C11" s="21">
        <f aca="true" t="shared" si="2" ref="C11:C16">E11+I11+K11</f>
        <v>33.61</v>
      </c>
      <c r="D11" s="16"/>
      <c r="E11" s="22">
        <f t="shared" si="1"/>
        <v>33.61</v>
      </c>
      <c r="F11" s="21"/>
      <c r="G11" s="21">
        <v>0</v>
      </c>
      <c r="H11" s="16">
        <v>0</v>
      </c>
      <c r="I11" s="22">
        <v>0</v>
      </c>
      <c r="J11" s="21">
        <v>0</v>
      </c>
      <c r="K11" s="21">
        <v>0</v>
      </c>
      <c r="L11" s="16">
        <v>0</v>
      </c>
    </row>
    <row r="12" spans="1:12" ht="22.5" customHeight="1">
      <c r="A12" s="20" t="s">
        <v>80</v>
      </c>
      <c r="B12" s="20" t="s">
        <v>81</v>
      </c>
      <c r="C12" s="21">
        <f t="shared" si="2"/>
        <v>33.61</v>
      </c>
      <c r="D12" s="16"/>
      <c r="E12" s="22">
        <f t="shared" si="1"/>
        <v>33.61</v>
      </c>
      <c r="F12" s="21"/>
      <c r="G12" s="21">
        <v>0</v>
      </c>
      <c r="H12" s="16">
        <v>0</v>
      </c>
      <c r="I12" s="22">
        <v>0</v>
      </c>
      <c r="J12" s="21">
        <v>0</v>
      </c>
      <c r="K12" s="21">
        <v>0</v>
      </c>
      <c r="L12" s="16">
        <v>0</v>
      </c>
    </row>
    <row r="13" spans="1:12" ht="19.5" customHeight="1">
      <c r="A13" s="20" t="s">
        <v>82</v>
      </c>
      <c r="B13" s="20" t="s">
        <v>83</v>
      </c>
      <c r="C13" s="21">
        <f t="shared" si="2"/>
        <v>33.61</v>
      </c>
      <c r="D13" s="16"/>
      <c r="E13" s="22">
        <v>33.61</v>
      </c>
      <c r="F13" s="21"/>
      <c r="G13" s="21">
        <v>0</v>
      </c>
      <c r="H13" s="16">
        <v>0</v>
      </c>
      <c r="I13" s="22">
        <v>0</v>
      </c>
      <c r="J13" s="21">
        <v>0</v>
      </c>
      <c r="K13" s="21">
        <v>0</v>
      </c>
      <c r="L13" s="16">
        <v>0</v>
      </c>
    </row>
    <row r="14" spans="1:12" ht="27" customHeight="1">
      <c r="A14" s="20" t="s">
        <v>84</v>
      </c>
      <c r="B14" s="20" t="s">
        <v>85</v>
      </c>
      <c r="C14" s="21">
        <f t="shared" si="2"/>
        <v>84.69</v>
      </c>
      <c r="D14" s="16"/>
      <c r="E14" s="22">
        <f>E15</f>
        <v>59.69</v>
      </c>
      <c r="F14" s="21"/>
      <c r="G14" s="21">
        <v>0</v>
      </c>
      <c r="H14" s="16">
        <v>0</v>
      </c>
      <c r="I14" s="22">
        <v>0</v>
      </c>
      <c r="J14" s="21">
        <v>0</v>
      </c>
      <c r="K14" s="21">
        <v>25</v>
      </c>
      <c r="L14" s="16">
        <v>0</v>
      </c>
    </row>
    <row r="15" spans="1:12" ht="19.5" customHeight="1">
      <c r="A15" s="20" t="s">
        <v>86</v>
      </c>
      <c r="B15" s="20" t="s">
        <v>87</v>
      </c>
      <c r="C15" s="21">
        <f t="shared" si="2"/>
        <v>84.69</v>
      </c>
      <c r="D15" s="16"/>
      <c r="E15" s="22">
        <f>E16</f>
        <v>59.69</v>
      </c>
      <c r="F15" s="21"/>
      <c r="G15" s="21">
        <v>0</v>
      </c>
      <c r="H15" s="16">
        <v>0</v>
      </c>
      <c r="I15" s="22">
        <v>0</v>
      </c>
      <c r="J15" s="21">
        <v>0</v>
      </c>
      <c r="K15" s="21">
        <v>25</v>
      </c>
      <c r="L15" s="16">
        <v>0</v>
      </c>
    </row>
    <row r="16" spans="1:12" ht="24" customHeight="1">
      <c r="A16" s="20" t="s">
        <v>88</v>
      </c>
      <c r="B16" s="20" t="s">
        <v>89</v>
      </c>
      <c r="C16" s="21">
        <f t="shared" si="2"/>
        <v>84.69</v>
      </c>
      <c r="D16" s="16"/>
      <c r="E16" s="22">
        <v>59.69</v>
      </c>
      <c r="F16" s="21"/>
      <c r="G16" s="21">
        <v>0</v>
      </c>
      <c r="H16" s="16">
        <v>0</v>
      </c>
      <c r="I16" s="22">
        <v>0</v>
      </c>
      <c r="J16" s="21">
        <v>0</v>
      </c>
      <c r="K16" s="21">
        <v>25</v>
      </c>
      <c r="L16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workbookViewId="0" topLeftCell="A1">
      <selection activeCell="D25" sqref="D25"/>
    </sheetView>
  </sheetViews>
  <sheetFormatPr defaultColWidth="9" defaultRowHeight="11.25"/>
  <cols>
    <col min="1" max="2" width="22.5" style="0" customWidth="1"/>
    <col min="3" max="3" width="17.66015625" style="0" customWidth="1"/>
    <col min="4" max="4" width="19" style="0" customWidth="1"/>
    <col min="5" max="5" width="18.83203125" style="0" customWidth="1"/>
    <col min="6" max="8" width="9.83203125" style="0" customWidth="1"/>
  </cols>
  <sheetData>
    <row r="1" spans="1:8" ht="15.75" customHeight="1">
      <c r="A1" s="2" t="s">
        <v>185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186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47</v>
      </c>
      <c r="B4" s="8"/>
      <c r="C4" s="9" t="s">
        <v>59</v>
      </c>
      <c r="D4" s="10" t="s">
        <v>54</v>
      </c>
      <c r="E4" s="10" t="s">
        <v>55</v>
      </c>
      <c r="F4" s="10" t="s">
        <v>187</v>
      </c>
      <c r="G4" s="10" t="s">
        <v>188</v>
      </c>
      <c r="H4" s="11" t="s">
        <v>189</v>
      </c>
    </row>
    <row r="5" spans="1:8" s="1" customFormat="1" ht="23.25" customHeight="1">
      <c r="A5" s="12" t="s">
        <v>51</v>
      </c>
      <c r="B5" s="13" t="s">
        <v>52</v>
      </c>
      <c r="C5" s="13"/>
      <c r="D5" s="13"/>
      <c r="E5" s="13"/>
      <c r="F5" s="13"/>
      <c r="G5" s="13"/>
      <c r="H5" s="11"/>
    </row>
    <row r="6" spans="1:8" s="1" customFormat="1" ht="21" customHeight="1">
      <c r="A6" s="14" t="s">
        <v>58</v>
      </c>
      <c r="B6" s="11" t="s">
        <v>58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21" customHeight="1">
      <c r="A7" s="15"/>
      <c r="B7" s="15" t="s">
        <v>59</v>
      </c>
      <c r="C7" s="16">
        <f>D7+E7</f>
        <v>1191.48</v>
      </c>
      <c r="D7" s="16">
        <f>D8+D11+D14</f>
        <v>804.0799999999999</v>
      </c>
      <c r="E7" s="16">
        <f aca="true" t="shared" si="0" ref="E7:E9">E8</f>
        <v>387.4</v>
      </c>
      <c r="F7" s="16">
        <v>0</v>
      </c>
      <c r="G7" s="16">
        <v>0</v>
      </c>
      <c r="H7" s="16">
        <v>0</v>
      </c>
    </row>
    <row r="8" spans="1:8" s="1" customFormat="1" ht="21" customHeight="1">
      <c r="A8" s="15" t="s">
        <v>60</v>
      </c>
      <c r="B8" s="15" t="s">
        <v>61</v>
      </c>
      <c r="C8" s="16">
        <f aca="true" t="shared" si="1" ref="C8:C16">D8+E8</f>
        <v>1073.1799999999998</v>
      </c>
      <c r="D8" s="16">
        <f aca="true" t="shared" si="2" ref="D8:D12">D9</f>
        <v>685.78</v>
      </c>
      <c r="E8" s="16">
        <f t="shared" si="0"/>
        <v>387.4</v>
      </c>
      <c r="F8" s="16"/>
      <c r="G8" s="16"/>
      <c r="H8" s="16"/>
    </row>
    <row r="9" spans="1:8" s="1" customFormat="1" ht="21" customHeight="1">
      <c r="A9" s="15" t="s">
        <v>62</v>
      </c>
      <c r="B9" s="15" t="s">
        <v>63</v>
      </c>
      <c r="C9" s="16">
        <f t="shared" si="1"/>
        <v>1073.1799999999998</v>
      </c>
      <c r="D9" s="16">
        <f t="shared" si="2"/>
        <v>685.78</v>
      </c>
      <c r="E9" s="16">
        <f t="shared" si="0"/>
        <v>387.4</v>
      </c>
      <c r="F9" s="16"/>
      <c r="G9" s="16"/>
      <c r="H9" s="16"/>
    </row>
    <row r="10" spans="1:8" s="1" customFormat="1" ht="21" customHeight="1">
      <c r="A10" s="15" t="s">
        <v>64</v>
      </c>
      <c r="B10" s="15" t="s">
        <v>65</v>
      </c>
      <c r="C10" s="16">
        <f t="shared" si="1"/>
        <v>1073.1799999999998</v>
      </c>
      <c r="D10" s="16">
        <v>685.78</v>
      </c>
      <c r="E10" s="16">
        <v>387.4</v>
      </c>
      <c r="F10" s="16"/>
      <c r="G10" s="16"/>
      <c r="H10" s="16"/>
    </row>
    <row r="11" spans="1:8" ht="24.75" customHeight="1">
      <c r="A11" s="15" t="s">
        <v>78</v>
      </c>
      <c r="B11" s="15" t="s">
        <v>79</v>
      </c>
      <c r="C11" s="16">
        <f t="shared" si="1"/>
        <v>33.61</v>
      </c>
      <c r="D11" s="16">
        <f t="shared" si="2"/>
        <v>33.61</v>
      </c>
      <c r="E11" s="16"/>
      <c r="F11" s="16">
        <v>0</v>
      </c>
      <c r="G11" s="16">
        <v>0</v>
      </c>
      <c r="H11" s="16">
        <v>0</v>
      </c>
    </row>
    <row r="12" spans="1:8" ht="21" customHeight="1">
      <c r="A12" s="15" t="s">
        <v>80</v>
      </c>
      <c r="B12" s="15" t="s">
        <v>81</v>
      </c>
      <c r="C12" s="16">
        <f t="shared" si="1"/>
        <v>33.61</v>
      </c>
      <c r="D12" s="16">
        <f t="shared" si="2"/>
        <v>33.61</v>
      </c>
      <c r="E12" s="16"/>
      <c r="F12" s="16">
        <v>0</v>
      </c>
      <c r="G12" s="16">
        <v>0</v>
      </c>
      <c r="H12" s="16">
        <v>0</v>
      </c>
    </row>
    <row r="13" spans="1:8" ht="21" customHeight="1">
      <c r="A13" s="15" t="s">
        <v>82</v>
      </c>
      <c r="B13" s="15" t="s">
        <v>83</v>
      </c>
      <c r="C13" s="16">
        <f t="shared" si="1"/>
        <v>33.61</v>
      </c>
      <c r="D13" s="16">
        <v>33.61</v>
      </c>
      <c r="E13" s="16"/>
      <c r="F13" s="16">
        <v>0</v>
      </c>
      <c r="G13" s="16">
        <v>0</v>
      </c>
      <c r="H13" s="16">
        <v>0</v>
      </c>
    </row>
    <row r="14" spans="1:8" ht="21" customHeight="1">
      <c r="A14" s="15" t="s">
        <v>84</v>
      </c>
      <c r="B14" s="15" t="s">
        <v>85</v>
      </c>
      <c r="C14" s="16">
        <f t="shared" si="1"/>
        <v>84.69</v>
      </c>
      <c r="D14" s="16">
        <f>D15</f>
        <v>84.69</v>
      </c>
      <c r="E14" s="16"/>
      <c r="F14" s="16">
        <v>0</v>
      </c>
      <c r="G14" s="16">
        <v>0</v>
      </c>
      <c r="H14" s="16">
        <v>0</v>
      </c>
    </row>
    <row r="15" spans="1:8" ht="21" customHeight="1">
      <c r="A15" s="15" t="s">
        <v>86</v>
      </c>
      <c r="B15" s="15" t="s">
        <v>87</v>
      </c>
      <c r="C15" s="16">
        <f t="shared" si="1"/>
        <v>84.69</v>
      </c>
      <c r="D15" s="16">
        <f>D16</f>
        <v>84.69</v>
      </c>
      <c r="E15" s="16"/>
      <c r="F15" s="16">
        <v>0</v>
      </c>
      <c r="G15" s="16">
        <v>0</v>
      </c>
      <c r="H15" s="16">
        <v>0</v>
      </c>
    </row>
    <row r="16" spans="1:8" ht="21" customHeight="1">
      <c r="A16" s="15" t="s">
        <v>88</v>
      </c>
      <c r="B16" s="15" t="s">
        <v>89</v>
      </c>
      <c r="C16" s="16">
        <f t="shared" si="1"/>
        <v>84.69</v>
      </c>
      <c r="D16" s="16">
        <v>84.69</v>
      </c>
      <c r="E16" s="16"/>
      <c r="F16" s="16">
        <v>0</v>
      </c>
      <c r="G16" s="16">
        <v>0</v>
      </c>
      <c r="H16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市国土局</dc:creator>
  <cp:keywords/>
  <dc:description/>
  <cp:lastModifiedBy>Administrator</cp:lastModifiedBy>
  <cp:lastPrinted>2018-01-16T09:11:55Z</cp:lastPrinted>
  <dcterms:created xsi:type="dcterms:W3CDTF">2018-01-16T11:40:24Z</dcterms:created>
  <dcterms:modified xsi:type="dcterms:W3CDTF">2018-02-01T08:39:12Z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