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32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8" i="1"/>
  <c r="L17"/>
  <c r="L16"/>
  <c r="J16"/>
  <c r="L15"/>
  <c r="J15"/>
  <c r="L14"/>
  <c r="J14"/>
  <c r="L13"/>
  <c r="J13"/>
  <c r="L12"/>
  <c r="L11"/>
  <c r="J11"/>
  <c r="L10"/>
  <c r="J10"/>
  <c r="L9"/>
  <c r="J9"/>
  <c r="L8"/>
  <c r="L7"/>
  <c r="J7"/>
  <c r="L6"/>
  <c r="J6"/>
  <c r="L5"/>
  <c r="J5"/>
  <c r="L4"/>
  <c r="J4"/>
</calcChain>
</file>

<file path=xl/sharedStrings.xml><?xml version="1.0" encoding="utf-8"?>
<sst xmlns="http://schemas.openxmlformats.org/spreadsheetml/2006/main" count="51" uniqueCount="41">
  <si>
    <t>潜江市农村客运车辆经营性亏损补助资金发放摸底表（2019年度）</t>
  </si>
  <si>
    <t>序号</t>
  </si>
  <si>
    <t>线路名称</t>
  </si>
  <si>
    <t>所属企业名称</t>
  </si>
  <si>
    <t>覆盖未通客车行政村名称</t>
  </si>
  <si>
    <t>补贴车辆数（辆）</t>
  </si>
  <si>
    <t>一季度补贴里程（KM）</t>
  </si>
  <si>
    <t>二季度补贴里程（KM）</t>
  </si>
  <si>
    <t>三季度补贴里程（KM）</t>
  </si>
  <si>
    <t>四季度补贴里程（KM）</t>
  </si>
  <si>
    <t>全年补贴里程（KM）</t>
  </si>
  <si>
    <t>补贴标准（元/公里）</t>
  </si>
  <si>
    <t>补助金额（元）</t>
  </si>
  <si>
    <t>备注</t>
  </si>
  <si>
    <t>总口-拖市</t>
  </si>
  <si>
    <t>潜江市交通服务公司</t>
  </si>
  <si>
    <t>总口至南东泓村、横堤、拖市。</t>
  </si>
  <si>
    <t>熊口-高场</t>
  </si>
  <si>
    <t>熊口始发，途径河东村、中务垸村、阳场村、青年村、吴场村、张家窑办事处至高场汽车客运站</t>
  </si>
  <si>
    <t>天河-杨潭口</t>
  </si>
  <si>
    <t>天河村始发、经伍场村、大岭、小岭、钟市、来麟、汉江村、柳陂村、广华至杨潭口村</t>
  </si>
  <si>
    <t>浩口-友爱</t>
  </si>
  <si>
    <t>浩口至大兴道路客运班线开通，覆盖运粮湖管理区的友爱办事处。</t>
  </si>
  <si>
    <t>潜江市交通服务公司小计</t>
  </si>
  <si>
    <t>王场-广华（经杨湖）</t>
  </si>
  <si>
    <t>潜江大通汽车运输有限公司</t>
  </si>
  <si>
    <t>王场客运站始发、经共和村、永靖村、杨湖村、河堤村、张新村、聂滩村、吕垸村、广义线至广华（调整线路分段补贴，单边5公里）</t>
  </si>
  <si>
    <t>王场-广华（经魏鹏）</t>
  </si>
  <si>
    <t>王场至广华道路客运班线，途径关户、林圣、红桥村、施场村、义新村、广义线、魏棚。</t>
  </si>
  <si>
    <t>园林-窑堤</t>
  </si>
  <si>
    <t>园林至永久线路延伸线路，单边补贴4公里</t>
  </si>
  <si>
    <t>潜江大通汽车运输有限公司小计</t>
  </si>
  <si>
    <t>园林-烈士</t>
  </si>
  <si>
    <t>湖北潜江驰宇运输有限公司</t>
  </si>
  <si>
    <t>园林至沱口道路客运班线开通，覆盖老新镇的三桥村、烈士村等2个未通客车行政村。（延伸线路，每趟补贴6公里）</t>
  </si>
  <si>
    <t>园林-龚家湾</t>
  </si>
  <si>
    <t>园林至白鹭湖道路客运班线开通，覆盖熊口镇的孙桥村、瞄场村、赵脑村，熊口管理区的获湖分场和老新镇的赤生村、中心村、龚家湾村等7个未通客车行政村。（调整线路分2段补贴，第一段为龚家湾至老西线，补贴里程为9公里，第二段为老新至狄湖段，补贴里程为10公里，目前老新至狄湖段未运行。）</t>
  </si>
  <si>
    <t>园林-全福</t>
  </si>
  <si>
    <t>园林至白鹭湖道路客运班线开通，覆盖老新镇的红卫村、全心村、全福村等3个未通客车行政村。（延伸线路，单边补贴6公里）</t>
  </si>
  <si>
    <t>湖北潜江驰宇运输有限公司小计</t>
  </si>
  <si>
    <t>2019年农村客运车辆经营性亏损补助资金发放合计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</si>
</sst>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name val="宋体"/>
      <charset val="134"/>
    </font>
    <font>
      <sz val="18"/>
      <name val="小标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0" fillId="0" borderId="0" xfId="0" applyAlignment="1"/>
    <xf numFmtId="0" fontId="9" fillId="0" borderId="0" xfId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R5" sqref="R5"/>
    </sheetView>
  </sheetViews>
  <sheetFormatPr defaultColWidth="9" defaultRowHeight="14.25"/>
  <cols>
    <col min="1" max="1" width="4.625" customWidth="1"/>
    <col min="2" max="2" width="9.375" customWidth="1"/>
    <col min="3" max="3" width="17.25" customWidth="1"/>
    <col min="4" max="4" width="28" customWidth="1"/>
    <col min="5" max="5" width="6.5" customWidth="1"/>
    <col min="6" max="10" width="7.75" customWidth="1"/>
    <col min="11" max="11" width="7.375" customWidth="1"/>
    <col min="12" max="12" width="10" customWidth="1"/>
    <col min="13" max="13" width="9" hidden="1" customWidth="1"/>
  </cols>
  <sheetData>
    <row r="1" spans="1:13" ht="33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66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13" t="s">
        <v>12</v>
      </c>
      <c r="M3" s="14" t="s">
        <v>13</v>
      </c>
    </row>
    <row r="4" spans="1:13" ht="66" customHeight="1">
      <c r="A4" s="4">
        <v>1</v>
      </c>
      <c r="B4" s="5" t="s">
        <v>14</v>
      </c>
      <c r="C4" s="5" t="s">
        <v>15</v>
      </c>
      <c r="D4" s="6" t="s">
        <v>16</v>
      </c>
      <c r="E4" s="7">
        <v>1</v>
      </c>
      <c r="F4" s="7">
        <v>15120</v>
      </c>
      <c r="G4" s="7">
        <v>16840</v>
      </c>
      <c r="H4" s="7">
        <v>10780</v>
      </c>
      <c r="I4" s="7">
        <v>17052</v>
      </c>
      <c r="J4" s="7">
        <f t="shared" ref="J4:J7" si="0">F4+G4+H4+I4</f>
        <v>59792</v>
      </c>
      <c r="K4" s="7">
        <v>1.83</v>
      </c>
      <c r="L4" s="15">
        <f>J4*K4</f>
        <v>109419.36</v>
      </c>
      <c r="M4" s="16"/>
    </row>
    <row r="5" spans="1:13" ht="66" customHeight="1">
      <c r="A5" s="4">
        <v>2</v>
      </c>
      <c r="B5" s="5" t="s">
        <v>17</v>
      </c>
      <c r="C5" s="5" t="s">
        <v>15</v>
      </c>
      <c r="D5" s="6" t="s">
        <v>18</v>
      </c>
      <c r="E5" s="7">
        <v>1</v>
      </c>
      <c r="F5" s="7">
        <v>14580</v>
      </c>
      <c r="G5" s="7">
        <v>14580</v>
      </c>
      <c r="H5" s="7">
        <v>15300</v>
      </c>
      <c r="I5" s="7">
        <v>15840</v>
      </c>
      <c r="J5" s="7">
        <f t="shared" si="0"/>
        <v>60300</v>
      </c>
      <c r="K5" s="7">
        <v>1.83</v>
      </c>
      <c r="L5" s="15">
        <f>J5*K5</f>
        <v>110349</v>
      </c>
      <c r="M5" s="16"/>
    </row>
    <row r="6" spans="1:13" ht="66" customHeight="1">
      <c r="A6" s="4">
        <v>3</v>
      </c>
      <c r="B6" s="5" t="s">
        <v>19</v>
      </c>
      <c r="C6" s="5" t="s">
        <v>15</v>
      </c>
      <c r="D6" s="6" t="s">
        <v>20</v>
      </c>
      <c r="E6" s="7">
        <v>1</v>
      </c>
      <c r="F6" s="7">
        <v>20580</v>
      </c>
      <c r="G6" s="7">
        <v>17080</v>
      </c>
      <c r="H6" s="7">
        <v>18592</v>
      </c>
      <c r="I6" s="17">
        <v>19040</v>
      </c>
      <c r="J6" s="7">
        <f t="shared" si="0"/>
        <v>75292</v>
      </c>
      <c r="K6" s="7">
        <v>1.83</v>
      </c>
      <c r="L6" s="15">
        <f>J6*K6</f>
        <v>137784.35999999999</v>
      </c>
      <c r="M6" s="16"/>
    </row>
    <row r="7" spans="1:13" ht="66" customHeight="1">
      <c r="A7" s="4">
        <v>4</v>
      </c>
      <c r="B7" s="5" t="s">
        <v>21</v>
      </c>
      <c r="C7" s="5" t="s">
        <v>15</v>
      </c>
      <c r="D7" s="5" t="s">
        <v>22</v>
      </c>
      <c r="E7" s="7">
        <v>1</v>
      </c>
      <c r="F7" s="7">
        <v>672</v>
      </c>
      <c r="G7" s="7">
        <v>534</v>
      </c>
      <c r="H7" s="7">
        <v>324</v>
      </c>
      <c r="I7" s="17">
        <v>486</v>
      </c>
      <c r="J7" s="7">
        <f t="shared" si="0"/>
        <v>2016</v>
      </c>
      <c r="K7" s="7">
        <v>1.83</v>
      </c>
      <c r="L7" s="15">
        <f>J7*K7</f>
        <v>3689.28</v>
      </c>
      <c r="M7" s="16"/>
    </row>
    <row r="8" spans="1:13" ht="39.950000000000003" customHeight="1">
      <c r="A8" s="24" t="s">
        <v>23</v>
      </c>
      <c r="B8" s="25"/>
      <c r="C8" s="25"/>
      <c r="D8" s="25"/>
      <c r="E8" s="25"/>
      <c r="F8" s="25"/>
      <c r="G8" s="25"/>
      <c r="H8" s="25"/>
      <c r="I8" s="25"/>
      <c r="J8" s="25"/>
      <c r="K8" s="26"/>
      <c r="L8" s="18">
        <f>L4+L5+L6+L7</f>
        <v>361242</v>
      </c>
      <c r="M8" s="19"/>
    </row>
    <row r="9" spans="1:13" ht="66" customHeight="1">
      <c r="A9" s="3">
        <v>1</v>
      </c>
      <c r="B9" s="8" t="s">
        <v>24</v>
      </c>
      <c r="C9" s="8" t="s">
        <v>25</v>
      </c>
      <c r="D9" s="8" t="s">
        <v>26</v>
      </c>
      <c r="E9" s="27">
        <v>4</v>
      </c>
      <c r="F9" s="3">
        <v>11740</v>
      </c>
      <c r="G9" s="3">
        <v>10274</v>
      </c>
      <c r="H9" s="3">
        <v>9365</v>
      </c>
      <c r="I9" s="3">
        <v>9676</v>
      </c>
      <c r="J9" s="3">
        <f>F9+G9+H9+I9</f>
        <v>41055</v>
      </c>
      <c r="K9" s="8">
        <v>1.83</v>
      </c>
      <c r="L9" s="13">
        <f>K9*J9</f>
        <v>75130.649999999994</v>
      </c>
      <c r="M9" s="14"/>
    </row>
    <row r="10" spans="1:13" ht="66" customHeight="1">
      <c r="A10" s="3"/>
      <c r="B10" s="8" t="s">
        <v>27</v>
      </c>
      <c r="C10" s="8" t="s">
        <v>25</v>
      </c>
      <c r="D10" s="9" t="s">
        <v>28</v>
      </c>
      <c r="E10" s="28"/>
      <c r="F10" s="3">
        <v>4200</v>
      </c>
      <c r="G10" s="3">
        <v>19110</v>
      </c>
      <c r="H10" s="3">
        <v>19040</v>
      </c>
      <c r="I10" s="17">
        <v>19332</v>
      </c>
      <c r="J10" s="3">
        <f>F10+G10+H10+I10</f>
        <v>61682</v>
      </c>
      <c r="K10" s="8">
        <v>1.83</v>
      </c>
      <c r="L10" s="13">
        <f>K10*J10</f>
        <v>112878.06</v>
      </c>
      <c r="M10" s="14"/>
    </row>
    <row r="11" spans="1:13" ht="40.5" customHeight="1">
      <c r="A11" s="8">
        <v>2</v>
      </c>
      <c r="B11" s="8" t="s">
        <v>29</v>
      </c>
      <c r="C11" s="8" t="s">
        <v>25</v>
      </c>
      <c r="D11" s="8" t="s">
        <v>30</v>
      </c>
      <c r="E11" s="3">
        <v>1</v>
      </c>
      <c r="F11" s="3">
        <v>1436</v>
      </c>
      <c r="G11" s="3">
        <v>1300</v>
      </c>
      <c r="H11" s="3">
        <v>1300</v>
      </c>
      <c r="I11" s="3">
        <v>1112</v>
      </c>
      <c r="J11" s="3">
        <f>F11+G11+H11+I11</f>
        <v>5148</v>
      </c>
      <c r="K11" s="8">
        <v>1.83</v>
      </c>
      <c r="L11" s="13">
        <f>K11*J11</f>
        <v>9420.84</v>
      </c>
      <c r="M11" s="19"/>
    </row>
    <row r="12" spans="1:13" ht="39.950000000000003" customHeight="1">
      <c r="A12" s="24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18">
        <f>L9+L11+L10</f>
        <v>197429.55</v>
      </c>
      <c r="M12" s="19"/>
    </row>
    <row r="13" spans="1:13" ht="66" customHeight="1">
      <c r="A13" s="4">
        <v>1</v>
      </c>
      <c r="B13" s="4" t="s">
        <v>32</v>
      </c>
      <c r="C13" s="8" t="s">
        <v>33</v>
      </c>
      <c r="D13" s="10" t="s">
        <v>34</v>
      </c>
      <c r="E13" s="4">
        <v>2</v>
      </c>
      <c r="F13" s="7">
        <v>3402</v>
      </c>
      <c r="G13" s="7">
        <v>4686</v>
      </c>
      <c r="H13" s="7">
        <v>4332</v>
      </c>
      <c r="I13" s="7">
        <v>4890</v>
      </c>
      <c r="J13" s="3">
        <f>F13+G13+H13+I13</f>
        <v>17310</v>
      </c>
      <c r="K13" s="4">
        <v>1.83</v>
      </c>
      <c r="L13" s="15">
        <f>J13*K13</f>
        <v>31677.3</v>
      </c>
      <c r="M13" s="20"/>
    </row>
    <row r="14" spans="1:13" ht="107.25" customHeight="1">
      <c r="A14" s="4">
        <v>2</v>
      </c>
      <c r="B14" s="11" t="s">
        <v>35</v>
      </c>
      <c r="C14" s="8" t="s">
        <v>33</v>
      </c>
      <c r="D14" s="10" t="s">
        <v>36</v>
      </c>
      <c r="E14" s="4">
        <v>1</v>
      </c>
      <c r="F14" s="7">
        <v>3168</v>
      </c>
      <c r="G14" s="7">
        <v>4765</v>
      </c>
      <c r="H14" s="7">
        <v>1624</v>
      </c>
      <c r="I14" s="7">
        <v>3924</v>
      </c>
      <c r="J14" s="3">
        <f>F14+G14+H14+I14</f>
        <v>13481</v>
      </c>
      <c r="K14" s="4">
        <v>1.83</v>
      </c>
      <c r="L14" s="15">
        <f>J14*K14</f>
        <v>24670.23</v>
      </c>
      <c r="M14" s="16"/>
    </row>
    <row r="15" spans="1:13" ht="66" customHeight="1">
      <c r="A15" s="4">
        <v>3</v>
      </c>
      <c r="B15" s="12" t="s">
        <v>37</v>
      </c>
      <c r="C15" s="8" t="s">
        <v>33</v>
      </c>
      <c r="D15" s="10" t="s">
        <v>38</v>
      </c>
      <c r="E15" s="4">
        <v>1</v>
      </c>
      <c r="F15" s="7">
        <v>2388</v>
      </c>
      <c r="G15" s="7">
        <v>3204</v>
      </c>
      <c r="H15" s="7">
        <v>3270</v>
      </c>
      <c r="I15" s="7">
        <v>2844</v>
      </c>
      <c r="J15" s="3">
        <f>F15+G15+H15+I15</f>
        <v>11706</v>
      </c>
      <c r="K15" s="4">
        <v>1.83</v>
      </c>
      <c r="L15" s="15">
        <f>J15*K15</f>
        <v>21421.98</v>
      </c>
      <c r="M15" s="16"/>
    </row>
    <row r="16" spans="1:13" ht="66" customHeight="1">
      <c r="A16" s="4">
        <v>4</v>
      </c>
      <c r="B16" s="8" t="s">
        <v>29</v>
      </c>
      <c r="C16" s="8" t="s">
        <v>33</v>
      </c>
      <c r="D16" s="10" t="s">
        <v>30</v>
      </c>
      <c r="E16" s="4">
        <v>1</v>
      </c>
      <c r="F16" s="7">
        <v>1808</v>
      </c>
      <c r="G16" s="7">
        <v>2372</v>
      </c>
      <c r="H16" s="7">
        <v>2340</v>
      </c>
      <c r="I16" s="7">
        <v>2168</v>
      </c>
      <c r="J16" s="3">
        <f>F16+G16+H16+I16</f>
        <v>8688</v>
      </c>
      <c r="K16" s="4">
        <v>1.83</v>
      </c>
      <c r="L16" s="15">
        <f>J16*K16</f>
        <v>15899.04</v>
      </c>
      <c r="M16" s="16"/>
    </row>
    <row r="17" spans="1:13" ht="39.950000000000003" customHeight="1">
      <c r="A17" s="24" t="s">
        <v>39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15">
        <f>SUM(L13:L16)</f>
        <v>93668.55</v>
      </c>
      <c r="M17" s="16"/>
    </row>
    <row r="18" spans="1:13" s="1" customFormat="1" ht="39.950000000000003" customHeight="1">
      <c r="A18" s="24" t="s">
        <v>40</v>
      </c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1">
        <f>L8+L12+L17</f>
        <v>652340.1</v>
      </c>
      <c r="M18" s="22"/>
    </row>
  </sheetData>
  <mergeCells count="6">
    <mergeCell ref="A1:M1"/>
    <mergeCell ref="A8:K8"/>
    <mergeCell ref="A12:K12"/>
    <mergeCell ref="A17:K17"/>
    <mergeCell ref="A18:K18"/>
    <mergeCell ref="E9:E1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xb21cn</cp:lastModifiedBy>
  <cp:lastPrinted>2020-10-30T07:30:51Z</cp:lastPrinted>
  <dcterms:created xsi:type="dcterms:W3CDTF">2018-08-09T02:27:00Z</dcterms:created>
  <dcterms:modified xsi:type="dcterms:W3CDTF">2020-10-30T07:30:56Z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