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1925" firstSheet="1" activeTab="2"/>
  </bookViews>
  <sheets>
    <sheet name="表价数据" sheetId="10" state="hidden" r:id="rId1"/>
    <sheet name="汇总" sheetId="17" r:id="rId2"/>
    <sheet name="3号楼" sheetId="24" r:id="rId3"/>
    <sheet name="5号楼" sheetId="15" r:id="rId4"/>
    <sheet name="7号楼" sheetId="16" r:id="rId5"/>
    <sheet name="9号楼" sheetId="27" r:id="rId6"/>
    <sheet name="10号楼" sheetId="29" r:id="rId7"/>
  </sheets>
  <externalReferences>
    <externalReference r:id="rId8"/>
  </externalReferences>
  <definedNames>
    <definedName name="_xlnm._FilterDatabase" localSheetId="2" hidden="1">'3号楼'!$B$1:$K$118</definedName>
    <definedName name="_xlnm._FilterDatabase" localSheetId="3" hidden="1">'5号楼'!$B$6:$AD$6</definedName>
    <definedName name="_xlnm._FilterDatabase" localSheetId="4" hidden="1">'7号楼'!$B$1:$K$114</definedName>
    <definedName name="_xlnm._FilterDatabase" localSheetId="5" hidden="1">'9号楼'!$B$6:$M$94</definedName>
    <definedName name="_xlnm._FilterDatabase" localSheetId="6" hidden="1">'10号楼'!$B$5:$H$42</definedName>
    <definedName name="_xlnm.Print_Area" localSheetId="2">'3号楼'!$B$1:$K$118</definedName>
    <definedName name="_xlnm.Print_Area" localSheetId="3">'5号楼'!$B$1:$K$74</definedName>
    <definedName name="_xlnm.Print_Area" localSheetId="4">'7号楼'!$B$1:$K$114</definedName>
    <definedName name="_xlnm.Print_Area" localSheetId="5">'9号楼'!$B$1:$K$94</definedName>
    <definedName name="_xlnm.Print_Area" localSheetId="6">'10号楼'!$B$1:$K$42</definedName>
    <definedName name="_xlnm.Print_Titles" localSheetId="2">'3号楼'!$1:$6</definedName>
    <definedName name="_xlnm.Print_Titles" localSheetId="3">'5号楼'!$1:$6</definedName>
    <definedName name="_xlnm.Print_Titles" localSheetId="4">'7号楼'!$1:$6</definedName>
    <definedName name="_xlnm.Print_Titles" localSheetId="5">'9号楼'!$1:$6</definedName>
    <definedName name="_xlnm.Print_Titles" localSheetId="6">'10号楼'!$1:$6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<sst xmlns="http://schemas.openxmlformats.org/spreadsheetml/2006/main" count="1734" uniqueCount="578">
  <si>
    <t>3#1单元销控表1号房（B户型）西</t>
  </si>
  <si>
    <t>3#1单元销控表2号房（C户型）中</t>
  </si>
  <si>
    <t>3#1单元销控表3号房（B户型）东</t>
  </si>
  <si>
    <t>单元</t>
  </si>
  <si>
    <t>房号</t>
  </si>
  <si>
    <t>面积</t>
  </si>
  <si>
    <t>定存（备案总价）</t>
  </si>
  <si>
    <t>单价</t>
  </si>
  <si>
    <t>1单元</t>
  </si>
  <si>
    <t>3#1单元</t>
  </si>
  <si>
    <t>总面积</t>
  </si>
  <si>
    <t>销售单价</t>
  </si>
  <si>
    <t>销售总价</t>
  </si>
  <si>
    <t>备案单价</t>
  </si>
  <si>
    <t>备案总价</t>
  </si>
  <si>
    <t>底总价</t>
  </si>
  <si>
    <t>底单价（均价）</t>
  </si>
  <si>
    <t>备案单价（均价）</t>
  </si>
  <si>
    <t>3#2单元销控表1号房（B户型）西</t>
  </si>
  <si>
    <t>3#2单元销控表2号房（C户型）中</t>
  </si>
  <si>
    <t>3#2单元销控表3号房（D户型）东</t>
  </si>
  <si>
    <t>2单元</t>
  </si>
  <si>
    <t>3#2单元</t>
  </si>
  <si>
    <t>4#1单元销控表1号房（A户型）西</t>
  </si>
  <si>
    <t>4#1单元销控表2号房（A户型）中</t>
  </si>
  <si>
    <t>4#2单元销控表1号房（A户型）中</t>
  </si>
  <si>
    <t>4#2单元销控表2号房（A户型）东</t>
  </si>
  <si>
    <t>4#</t>
  </si>
  <si>
    <t>潜江市新建商品房预（销）售单套价格备案表</t>
  </si>
  <si>
    <t>整体均价:</t>
  </si>
  <si>
    <t>6200元</t>
  </si>
  <si>
    <t>开发企业（章）</t>
  </si>
  <si>
    <t>潜江市高新投房地产开发有限公司</t>
  </si>
  <si>
    <t>楼盘名称：</t>
  </si>
  <si>
    <t>高新·天语</t>
  </si>
  <si>
    <t>楼盘地址</t>
  </si>
  <si>
    <t>潜江市泰丰街道办事处兴盛路以北、红兴路以西</t>
  </si>
  <si>
    <t>栋号</t>
  </si>
  <si>
    <t>总层数</t>
  </si>
  <si>
    <t>房源数量</t>
  </si>
  <si>
    <t>栋面积</t>
  </si>
  <si>
    <t>栋预售均价</t>
  </si>
  <si>
    <t>栋预售最高单价</t>
  </si>
  <si>
    <t>栋预售总价</t>
  </si>
  <si>
    <t>备 注</t>
  </si>
  <si>
    <t>3#</t>
  </si>
  <si>
    <t xml:space="preserve"> 联系人：黄玲 18995998303</t>
  </si>
  <si>
    <t>5#</t>
  </si>
  <si>
    <t>7#</t>
  </si>
  <si>
    <t>9#</t>
  </si>
  <si>
    <t>10#</t>
  </si>
  <si>
    <t>潜江市高新天语新建商品房预（销）售单套价格备案表</t>
  </si>
  <si>
    <t>开发企业
（章）</t>
  </si>
  <si>
    <t>潜江市高新投房地产开发
有限公司</t>
  </si>
  <si>
    <t>楼盘名称</t>
  </si>
  <si>
    <t>潜江市泰丰街道办事处
兴盛路以北、红兴路以西</t>
  </si>
  <si>
    <t>销售栋号</t>
  </si>
  <si>
    <t>27层</t>
  </si>
  <si>
    <t>108套</t>
  </si>
  <si>
    <t>栋销售
均价</t>
  </si>
  <si>
    <t>栋销售
最高单价</t>
  </si>
  <si>
    <t>楼层</t>
  </si>
  <si>
    <t>销售面积（㎡）</t>
  </si>
  <si>
    <t>用途</t>
  </si>
  <si>
    <t>单价
（㎡）</t>
  </si>
  <si>
    <t>总价
（元/套）</t>
  </si>
  <si>
    <t>套内面积</t>
  </si>
  <si>
    <t>分摊面积</t>
  </si>
  <si>
    <t>合计面积</t>
  </si>
  <si>
    <t>3-1-101</t>
  </si>
  <si>
    <t>101</t>
  </si>
  <si>
    <t>住宅</t>
  </si>
  <si>
    <t>3-1-102</t>
  </si>
  <si>
    <t>102</t>
  </si>
  <si>
    <t>3-1-103</t>
  </si>
  <si>
    <t>103</t>
  </si>
  <si>
    <t>3-1-104</t>
  </si>
  <si>
    <t>104</t>
  </si>
  <si>
    <t>3-1-201</t>
  </si>
  <si>
    <t>201</t>
  </si>
  <si>
    <t>3-1-202</t>
  </si>
  <si>
    <t>202</t>
  </si>
  <si>
    <t>3-1-203</t>
  </si>
  <si>
    <t>203</t>
  </si>
  <si>
    <t>3-1-204</t>
  </si>
  <si>
    <t>204</t>
  </si>
  <si>
    <t>3-1-301</t>
  </si>
  <si>
    <t>301</t>
  </si>
  <si>
    <t>3-1-302</t>
  </si>
  <si>
    <t>302</t>
  </si>
  <si>
    <t>3-1-303</t>
  </si>
  <si>
    <t>303</t>
  </si>
  <si>
    <t>3-1-304</t>
  </si>
  <si>
    <t>304</t>
  </si>
  <si>
    <t>3-1-401</t>
  </si>
  <si>
    <t>401</t>
  </si>
  <si>
    <t>3-1-402</t>
  </si>
  <si>
    <t>402</t>
  </si>
  <si>
    <t>3-1-403</t>
  </si>
  <si>
    <t>403</t>
  </si>
  <si>
    <t>3-1-404</t>
  </si>
  <si>
    <t>404</t>
  </si>
  <si>
    <t>3-1-501</t>
  </si>
  <si>
    <t>501</t>
  </si>
  <si>
    <t>3-1-502</t>
  </si>
  <si>
    <t>502</t>
  </si>
  <si>
    <t>3-1-503</t>
  </si>
  <si>
    <t>503</t>
  </si>
  <si>
    <t>3-1-504</t>
  </si>
  <si>
    <t>504</t>
  </si>
  <si>
    <t>3-1-601</t>
  </si>
  <si>
    <t>601</t>
  </si>
  <si>
    <t>3-1-602</t>
  </si>
  <si>
    <t>602</t>
  </si>
  <si>
    <t>3-1-603</t>
  </si>
  <si>
    <t>603</t>
  </si>
  <si>
    <t>3-1-604</t>
  </si>
  <si>
    <t>604</t>
  </si>
  <si>
    <t>3-1-701</t>
  </si>
  <si>
    <t>701</t>
  </si>
  <si>
    <t>3-1-702</t>
  </si>
  <si>
    <t>702</t>
  </si>
  <si>
    <t>3-1-703</t>
  </si>
  <si>
    <t>703</t>
  </si>
  <si>
    <t>3-1-704</t>
  </si>
  <si>
    <t>704</t>
  </si>
  <si>
    <t>3-1-801</t>
  </si>
  <si>
    <t>801</t>
  </si>
  <si>
    <t>3-1-802</t>
  </si>
  <si>
    <t>802</t>
  </si>
  <si>
    <t>3-1-803</t>
  </si>
  <si>
    <t>803</t>
  </si>
  <si>
    <t>3-1-804</t>
  </si>
  <si>
    <t>804</t>
  </si>
  <si>
    <t>3-1-901</t>
  </si>
  <si>
    <t>901</t>
  </si>
  <si>
    <t>3-1-902</t>
  </si>
  <si>
    <t>902</t>
  </si>
  <si>
    <t>3-1-903</t>
  </si>
  <si>
    <t>903</t>
  </si>
  <si>
    <t>3-1-904</t>
  </si>
  <si>
    <t>904</t>
  </si>
  <si>
    <t>3-1-1001</t>
  </si>
  <si>
    <t>1001</t>
  </si>
  <si>
    <t>3-1-1002</t>
  </si>
  <si>
    <t>1002</t>
  </si>
  <si>
    <t>3-1-1003</t>
  </si>
  <si>
    <t>1003</t>
  </si>
  <si>
    <t>3-1-1004</t>
  </si>
  <si>
    <t>1004</t>
  </si>
  <si>
    <t>3-1-1101</t>
  </si>
  <si>
    <t>1101</t>
  </si>
  <si>
    <t>3-1-1102</t>
  </si>
  <si>
    <t>1102</t>
  </si>
  <si>
    <t>3-1-1103</t>
  </si>
  <si>
    <t>1103</t>
  </si>
  <si>
    <t>3-1-1104</t>
  </si>
  <si>
    <t>1104</t>
  </si>
  <si>
    <t>3-1-1201</t>
  </si>
  <si>
    <t>1201</t>
  </si>
  <si>
    <t>3-1-1202</t>
  </si>
  <si>
    <t>1202</t>
  </si>
  <si>
    <t>3-1-1203</t>
  </si>
  <si>
    <t>1203</t>
  </si>
  <si>
    <t>3-1-1204</t>
  </si>
  <si>
    <t>1204</t>
  </si>
  <si>
    <t>3-1-1301</t>
  </si>
  <si>
    <t>1301</t>
  </si>
  <si>
    <t>3-1-1302</t>
  </si>
  <si>
    <t>1302</t>
  </si>
  <si>
    <t>3-1-1303</t>
  </si>
  <si>
    <t>1303</t>
  </si>
  <si>
    <t>3-1-1304</t>
  </si>
  <si>
    <t>1304</t>
  </si>
  <si>
    <t>3-1-1401</t>
  </si>
  <si>
    <t>1401</t>
  </si>
  <si>
    <t>3-1-1402</t>
  </si>
  <si>
    <t>1402</t>
  </si>
  <si>
    <t>3-1-1403</t>
  </si>
  <si>
    <t>1403</t>
  </si>
  <si>
    <t>3-1-1404</t>
  </si>
  <si>
    <t>1404</t>
  </si>
  <si>
    <t>3-1-1501</t>
  </si>
  <si>
    <t>1501</t>
  </si>
  <si>
    <t>3-1-1502</t>
  </si>
  <si>
    <t>1502</t>
  </si>
  <si>
    <t>3-1-1503</t>
  </si>
  <si>
    <t>1503</t>
  </si>
  <si>
    <t>3-1-1504</t>
  </si>
  <si>
    <t>1504</t>
  </si>
  <si>
    <t>3-1-1601</t>
  </si>
  <si>
    <t>1601</t>
  </si>
  <si>
    <t>3-1-1602</t>
  </si>
  <si>
    <t>1602</t>
  </si>
  <si>
    <t>3-1-1603</t>
  </si>
  <si>
    <t>1603</t>
  </si>
  <si>
    <t>3-1-1604</t>
  </si>
  <si>
    <t>1604</t>
  </si>
  <si>
    <t>3-1-1701</t>
  </si>
  <si>
    <t>1701</t>
  </si>
  <si>
    <t>3-1-1702</t>
  </si>
  <si>
    <t>1702</t>
  </si>
  <si>
    <t>3-1-1703</t>
  </si>
  <si>
    <t>1703</t>
  </si>
  <si>
    <t>3-1-1704</t>
  </si>
  <si>
    <t>1704</t>
  </si>
  <si>
    <t>3-1-1801</t>
  </si>
  <si>
    <t>1801</t>
  </si>
  <si>
    <t>3-1-1802</t>
  </si>
  <si>
    <t>1802</t>
  </si>
  <si>
    <t>3-1-1803</t>
  </si>
  <si>
    <t>1803</t>
  </si>
  <si>
    <t>3-1-1804</t>
  </si>
  <si>
    <t>1804</t>
  </si>
  <si>
    <t>3-1-1901</t>
  </si>
  <si>
    <t>1901</t>
  </si>
  <si>
    <t>3-1-1902</t>
  </si>
  <si>
    <t>1902</t>
  </si>
  <si>
    <t>3-1-1903</t>
  </si>
  <si>
    <t>1903</t>
  </si>
  <si>
    <t>3-1-1904</t>
  </si>
  <si>
    <t>1904</t>
  </si>
  <si>
    <t>3-1-2001</t>
  </si>
  <si>
    <t>2001</t>
  </si>
  <si>
    <t>3-1-2002</t>
  </si>
  <si>
    <t>2002</t>
  </si>
  <si>
    <t>3-1-2003</t>
  </si>
  <si>
    <t>2003</t>
  </si>
  <si>
    <t>3-1-2004</t>
  </si>
  <si>
    <t>2004</t>
  </si>
  <si>
    <t>3-1-2101</t>
  </si>
  <si>
    <t>2101</t>
  </si>
  <si>
    <t>3-1-2102</t>
  </si>
  <si>
    <t>2102</t>
  </si>
  <si>
    <t>3-1-2103</t>
  </si>
  <si>
    <t>2103</t>
  </si>
  <si>
    <t>3-1-2104</t>
  </si>
  <si>
    <t>2104</t>
  </si>
  <si>
    <t>3-1-2201</t>
  </si>
  <si>
    <t>2201</t>
  </si>
  <si>
    <t>3-1-2202</t>
  </si>
  <si>
    <t>2202</t>
  </si>
  <si>
    <t>3-1-2203</t>
  </si>
  <si>
    <t>2203</t>
  </si>
  <si>
    <t>3-1-2204</t>
  </si>
  <si>
    <t>2204</t>
  </si>
  <si>
    <t>3-1-2301</t>
  </si>
  <si>
    <t>2301</t>
  </si>
  <si>
    <t>3-1-2302</t>
  </si>
  <si>
    <t>2302</t>
  </si>
  <si>
    <t>3-1-2303</t>
  </si>
  <si>
    <t>2303</t>
  </si>
  <si>
    <t>3-1-2304</t>
  </si>
  <si>
    <t>2304</t>
  </si>
  <si>
    <t>3-1-2401</t>
  </si>
  <si>
    <t>2401</t>
  </si>
  <si>
    <t>3-1-2402</t>
  </si>
  <si>
    <t>2402</t>
  </si>
  <si>
    <t>3-1-2403</t>
  </si>
  <si>
    <t>2403</t>
  </si>
  <si>
    <t>3-1-2404</t>
  </si>
  <si>
    <t>2404</t>
  </si>
  <si>
    <t>3-1-2501</t>
  </si>
  <si>
    <t>2501</t>
  </si>
  <si>
    <t>3-1-2502</t>
  </si>
  <si>
    <t>2502</t>
  </si>
  <si>
    <t>3-1-2503</t>
  </si>
  <si>
    <t>2503</t>
  </si>
  <si>
    <t>3-1-2504</t>
  </si>
  <si>
    <t>2504</t>
  </si>
  <si>
    <t>3-1-2601</t>
  </si>
  <si>
    <t>2601</t>
  </si>
  <si>
    <t>3-1-2602</t>
  </si>
  <si>
    <t>2602</t>
  </si>
  <si>
    <t>3-1-2603</t>
  </si>
  <si>
    <t>2603</t>
  </si>
  <si>
    <t>3-1-2604</t>
  </si>
  <si>
    <t>2604</t>
  </si>
  <si>
    <t>3-1-2701</t>
  </si>
  <si>
    <t>2701</t>
  </si>
  <si>
    <t>3-1-2702</t>
  </si>
  <si>
    <t>2702</t>
  </si>
  <si>
    <t>3-1-2703</t>
  </si>
  <si>
    <t>3-1-2704</t>
  </si>
  <si>
    <t>备案
机构
意见</t>
  </si>
  <si>
    <t>年     月      日</t>
  </si>
  <si>
    <t>17层</t>
  </si>
  <si>
    <t>64套</t>
  </si>
  <si>
    <t>5-1-201</t>
  </si>
  <si>
    <t>5-1-202</t>
  </si>
  <si>
    <t>5-1-301</t>
  </si>
  <si>
    <t>5-1-302</t>
  </si>
  <si>
    <t>5-1-401</t>
  </si>
  <si>
    <t>5-1-402</t>
  </si>
  <si>
    <t>5-1-501</t>
  </si>
  <si>
    <t>5-1-502</t>
  </si>
  <si>
    <t>5-1-601</t>
  </si>
  <si>
    <t>5-1-602</t>
  </si>
  <si>
    <t>5-1-701</t>
  </si>
  <si>
    <t>5-1-702</t>
  </si>
  <si>
    <t>5-1-801</t>
  </si>
  <si>
    <t>5-1-802</t>
  </si>
  <si>
    <t>5-1-901</t>
  </si>
  <si>
    <t>5-1-902</t>
  </si>
  <si>
    <t>5-1-1001</t>
  </si>
  <si>
    <t>5-1-1002</t>
  </si>
  <si>
    <t>5-1-1101</t>
  </si>
  <si>
    <t>5-1-1102</t>
  </si>
  <si>
    <t>5-1-1201</t>
  </si>
  <si>
    <t>5-1-1202</t>
  </si>
  <si>
    <t>5-1-1301</t>
  </si>
  <si>
    <t>5-1-1302</t>
  </si>
  <si>
    <t>5-1-1401</t>
  </si>
  <si>
    <t>5-1-1402</t>
  </si>
  <si>
    <t>5-1-1501</t>
  </si>
  <si>
    <t>5-1-1502</t>
  </si>
  <si>
    <t>5-1-1601</t>
  </si>
  <si>
    <t>5-1-1602</t>
  </si>
  <si>
    <t>5-1-1701</t>
  </si>
  <si>
    <t>5-1-1702</t>
  </si>
  <si>
    <t>5-2-201</t>
  </si>
  <si>
    <t>5-2-202</t>
  </si>
  <si>
    <t>5-2-301</t>
  </si>
  <si>
    <t>5-2-302</t>
  </si>
  <si>
    <t>5-2-401</t>
  </si>
  <si>
    <t>5-2-402</t>
  </si>
  <si>
    <t>5-2-501</t>
  </si>
  <si>
    <t>5-2-502</t>
  </si>
  <si>
    <t>5-2-601</t>
  </si>
  <si>
    <t>5-2-602</t>
  </si>
  <si>
    <t>5-2-701</t>
  </si>
  <si>
    <t>5-2-702</t>
  </si>
  <si>
    <t>5-2-801</t>
  </si>
  <si>
    <t>5-2-802</t>
  </si>
  <si>
    <t>5-2-901</t>
  </si>
  <si>
    <t>5-2-902</t>
  </si>
  <si>
    <t>5-2-1001</t>
  </si>
  <si>
    <t>5-2-1002</t>
  </si>
  <si>
    <t>5-2-1101</t>
  </si>
  <si>
    <t>5-2-1102</t>
  </si>
  <si>
    <t>5-2-1201</t>
  </si>
  <si>
    <t>5-2-1202</t>
  </si>
  <si>
    <t>5-2-1301</t>
  </si>
  <si>
    <t>5-2-1302</t>
  </si>
  <si>
    <t>5-2-1401</t>
  </si>
  <si>
    <t>5-2-1402</t>
  </si>
  <si>
    <t>5-2-1501</t>
  </si>
  <si>
    <t>5-2-1502</t>
  </si>
  <si>
    <t>5-2-1601</t>
  </si>
  <si>
    <t>5-2-1602</t>
  </si>
  <si>
    <t>5-2-1701</t>
  </si>
  <si>
    <t>5-2-1702</t>
  </si>
  <si>
    <t>26层</t>
  </si>
  <si>
    <t>104套</t>
  </si>
  <si>
    <t>7-1-101</t>
  </si>
  <si>
    <t>7-1-102</t>
  </si>
  <si>
    <t>7-1-201</t>
  </si>
  <si>
    <t>7-1-202</t>
  </si>
  <si>
    <t>7-1-301</t>
  </si>
  <si>
    <t>7-1-302</t>
  </si>
  <si>
    <t>7-1-401</t>
  </si>
  <si>
    <t>7-1-402</t>
  </si>
  <si>
    <t>7-1-501</t>
  </si>
  <si>
    <t>7-1-502</t>
  </si>
  <si>
    <t>7-1-601</t>
  </si>
  <si>
    <t>7-1-602</t>
  </si>
  <si>
    <t>7-1-701</t>
  </si>
  <si>
    <t>7-1-702</t>
  </si>
  <si>
    <t>7-1-801</t>
  </si>
  <si>
    <t>7-1-802</t>
  </si>
  <si>
    <t>7-1-901</t>
  </si>
  <si>
    <t>7-1-902</t>
  </si>
  <si>
    <t>7-1-1001</t>
  </si>
  <si>
    <t>7-1-1002</t>
  </si>
  <si>
    <t>7-1-1101</t>
  </si>
  <si>
    <t>7-1-1102</t>
  </si>
  <si>
    <t>7-1-1201</t>
  </si>
  <si>
    <t>7-1-1202</t>
  </si>
  <si>
    <t>7-1-1301</t>
  </si>
  <si>
    <t>7-1-1302</t>
  </si>
  <si>
    <t>7-1-1401</t>
  </si>
  <si>
    <t>7-1-1402</t>
  </si>
  <si>
    <t>7-1-1501</t>
  </si>
  <si>
    <t>7-1-1502</t>
  </si>
  <si>
    <t>7-1-1601</t>
  </si>
  <si>
    <t>7-1-1602</t>
  </si>
  <si>
    <t>7-1-1701</t>
  </si>
  <si>
    <t>7-1-1702</t>
  </si>
  <si>
    <t>7-1-1801</t>
  </si>
  <si>
    <t>7-1-1802</t>
  </si>
  <si>
    <t>7-1-1901</t>
  </si>
  <si>
    <t>7-1-1902</t>
  </si>
  <si>
    <t>7-1-2001</t>
  </si>
  <si>
    <t>7-1-2002</t>
  </si>
  <si>
    <t>7-1-2101</t>
  </si>
  <si>
    <t>7-1-2102</t>
  </si>
  <si>
    <t>7-1-2201</t>
  </si>
  <si>
    <t>7-1-2202</t>
  </si>
  <si>
    <t>7-1-2301</t>
  </si>
  <si>
    <t>7-1-2302</t>
  </si>
  <si>
    <t>7-1-2401</t>
  </si>
  <si>
    <t>7-1-2402</t>
  </si>
  <si>
    <t>7-1-2501</t>
  </si>
  <si>
    <t>7-1-2502</t>
  </si>
  <si>
    <t>7-1-2601</t>
  </si>
  <si>
    <t>7-1-2602</t>
  </si>
  <si>
    <t>7-2-101</t>
  </si>
  <si>
    <t>7-2-102</t>
  </si>
  <si>
    <t>7-2-201</t>
  </si>
  <si>
    <t>7-2-202</t>
  </si>
  <si>
    <t>7-2-301</t>
  </si>
  <si>
    <t>7-2-302</t>
  </si>
  <si>
    <t>7-2-401</t>
  </si>
  <si>
    <t>7-2-402</t>
  </si>
  <si>
    <t>7-2-501</t>
  </si>
  <si>
    <t>7-2-502</t>
  </si>
  <si>
    <t>7-2-601</t>
  </si>
  <si>
    <t>7-2-602</t>
  </si>
  <si>
    <t>7-2-701</t>
  </si>
  <si>
    <t>7-2-702</t>
  </si>
  <si>
    <t>7-2-801</t>
  </si>
  <si>
    <t>7-2-802</t>
  </si>
  <si>
    <t>7-2-901</t>
  </si>
  <si>
    <t>7-2-902</t>
  </si>
  <si>
    <t>7-2-1001</t>
  </si>
  <si>
    <t>7-2-1002</t>
  </si>
  <si>
    <t>7-2-1101</t>
  </si>
  <si>
    <t>7-2-1102</t>
  </si>
  <si>
    <t>7-2-1201</t>
  </si>
  <si>
    <t>7-2-1202</t>
  </si>
  <si>
    <t>7-2-1301</t>
  </si>
  <si>
    <t>7-2-1302</t>
  </si>
  <si>
    <t>7-2-1401</t>
  </si>
  <si>
    <t>7-2-1402</t>
  </si>
  <si>
    <t>7-2-1501</t>
  </si>
  <si>
    <t>7-2-1502</t>
  </si>
  <si>
    <t>7-2-1601</t>
  </si>
  <si>
    <t>7-2-1602</t>
  </si>
  <si>
    <t>7-2-1701</t>
  </si>
  <si>
    <t>7-2-1702</t>
  </si>
  <si>
    <t>7-2-1801</t>
  </si>
  <si>
    <t>7-2-1802</t>
  </si>
  <si>
    <t>7-2-1901</t>
  </si>
  <si>
    <t>7-2-1902</t>
  </si>
  <si>
    <t>7-2-2001</t>
  </si>
  <si>
    <t>7-2-2002</t>
  </si>
  <si>
    <t>7-2-2101</t>
  </si>
  <si>
    <t>7-2-2102</t>
  </si>
  <si>
    <t>7-2-2201</t>
  </si>
  <si>
    <t>7-2-2202</t>
  </si>
  <si>
    <t>7-2-2301</t>
  </si>
  <si>
    <t>7-2-2302</t>
  </si>
  <si>
    <t>7-2-2401</t>
  </si>
  <si>
    <t>7-2-2402</t>
  </si>
  <si>
    <t>7-2-2501</t>
  </si>
  <si>
    <t>7-2-2502</t>
  </si>
  <si>
    <t>7-2-2601</t>
  </si>
  <si>
    <t>7-2-2602</t>
  </si>
  <si>
    <t>22层</t>
  </si>
  <si>
    <t>84套</t>
  </si>
  <si>
    <t>9-1-201</t>
  </si>
  <si>
    <t>1</t>
  </si>
  <si>
    <t>9-1-202</t>
  </si>
  <si>
    <t>9-1-301</t>
  </si>
  <si>
    <t>9-1-302</t>
  </si>
  <si>
    <t>9-1-401</t>
  </si>
  <si>
    <t>9-1-402</t>
  </si>
  <si>
    <t>9-1-501</t>
  </si>
  <si>
    <t>9-1-502</t>
  </si>
  <si>
    <t>9-1-601</t>
  </si>
  <si>
    <t>9-1-602</t>
  </si>
  <si>
    <t>9-1-701</t>
  </si>
  <si>
    <t>9-1-702</t>
  </si>
  <si>
    <t>9-1-801</t>
  </si>
  <si>
    <t>9-1-802</t>
  </si>
  <si>
    <t>9-1-901</t>
  </si>
  <si>
    <t>9-1-902</t>
  </si>
  <si>
    <t>9-1-1001</t>
  </si>
  <si>
    <t>9-1-1002</t>
  </si>
  <si>
    <t>9-1-1101</t>
  </si>
  <si>
    <t>9-1-1102</t>
  </si>
  <si>
    <t>9-1-1201</t>
  </si>
  <si>
    <t>9-1-1202</t>
  </si>
  <si>
    <t>9-1-1301</t>
  </si>
  <si>
    <t>9-1-1302</t>
  </si>
  <si>
    <t>9-1-1401</t>
  </si>
  <si>
    <t>9-1-1402</t>
  </si>
  <si>
    <t>9-1-1501</t>
  </si>
  <si>
    <t>9-1-1502</t>
  </si>
  <si>
    <t>9-1-1601</t>
  </si>
  <si>
    <t>9-1-1602</t>
  </si>
  <si>
    <t>9-1-1701</t>
  </si>
  <si>
    <t>9-1-1702</t>
  </si>
  <si>
    <t>9-1-1801</t>
  </si>
  <si>
    <t>9-1-1802</t>
  </si>
  <si>
    <t>9-1-1901</t>
  </si>
  <si>
    <t>9-1-1902</t>
  </si>
  <si>
    <t>9-1-2001</t>
  </si>
  <si>
    <t>9-1-2002</t>
  </si>
  <si>
    <t>9-1-2101</t>
  </si>
  <si>
    <t>9-1-2102</t>
  </si>
  <si>
    <t>9-1-2201</t>
  </si>
  <si>
    <t>9-1-2202</t>
  </si>
  <si>
    <t>9-2-201</t>
  </si>
  <si>
    <t>9-2-202</t>
  </si>
  <si>
    <t>9-2-301</t>
  </si>
  <si>
    <t>9-2-302</t>
  </si>
  <si>
    <t>9-2-401</t>
  </si>
  <si>
    <t>9-2-402</t>
  </si>
  <si>
    <t>9-2-501</t>
  </si>
  <si>
    <t>9-2-502</t>
  </si>
  <si>
    <t>9-2-601</t>
  </si>
  <si>
    <t>9-2-602</t>
  </si>
  <si>
    <t>9-2-701</t>
  </si>
  <si>
    <t>9-2-702</t>
  </si>
  <si>
    <t>9-2-801</t>
  </si>
  <si>
    <t>9-2-802</t>
  </si>
  <si>
    <t>9-2-901</t>
  </si>
  <si>
    <t>9-2-902</t>
  </si>
  <si>
    <t>9-2-1001</t>
  </si>
  <si>
    <t>9-2-1002</t>
  </si>
  <si>
    <t>9-2-1101</t>
  </si>
  <si>
    <t>9-2-1102</t>
  </si>
  <si>
    <t>9-2-1201</t>
  </si>
  <si>
    <t>9-2-1202</t>
  </si>
  <si>
    <t>9-2-1301</t>
  </si>
  <si>
    <t>9-2-1302</t>
  </si>
  <si>
    <t>9-2-1401</t>
  </si>
  <si>
    <t>9-2-1402</t>
  </si>
  <si>
    <t>9-2-1501</t>
  </si>
  <si>
    <t>9-2-1502</t>
  </si>
  <si>
    <t>9-2-1601</t>
  </si>
  <si>
    <t>9-2-1602</t>
  </si>
  <si>
    <t>9-2-1701</t>
  </si>
  <si>
    <t>9-2-1702</t>
  </si>
  <si>
    <t>9-2-1801</t>
  </si>
  <si>
    <t>9-2-1802</t>
  </si>
  <si>
    <t>9-2-1901</t>
  </si>
  <si>
    <t>9-2-1902</t>
  </si>
  <si>
    <t>9-2-2001</t>
  </si>
  <si>
    <t>9-2-2002</t>
  </si>
  <si>
    <t>9-2-2101</t>
  </si>
  <si>
    <t>9-2-2102</t>
  </si>
  <si>
    <t>9-2-2201</t>
  </si>
  <si>
    <t>9-2-2202</t>
  </si>
  <si>
    <t>32套</t>
  </si>
  <si>
    <t>10-1-201</t>
  </si>
  <si>
    <t>10-1-202</t>
  </si>
  <si>
    <t>10-1-301</t>
  </si>
  <si>
    <t>10-1-302</t>
  </si>
  <si>
    <t>10-1-401</t>
  </si>
  <si>
    <t>10-1-402</t>
  </si>
  <si>
    <t>10-1-501</t>
  </si>
  <si>
    <t>10-1-502</t>
  </si>
  <si>
    <t>10-1-601</t>
  </si>
  <si>
    <t>10-1-602</t>
  </si>
  <si>
    <t>10-1-701</t>
  </si>
  <si>
    <t>10-1-702</t>
  </si>
  <si>
    <t>10-1-801</t>
  </si>
  <si>
    <t>10-1-802</t>
  </si>
  <si>
    <t>10-1-901</t>
  </si>
  <si>
    <t>10-1-902</t>
  </si>
  <si>
    <t>10-1-1001</t>
  </si>
  <si>
    <t>10-1-1002</t>
  </si>
  <si>
    <t>10-1-1101</t>
  </si>
  <si>
    <t>10-1-1102</t>
  </si>
  <si>
    <t>10-1-1201</t>
  </si>
  <si>
    <t>10-1-1202</t>
  </si>
  <si>
    <t>10-1-1301</t>
  </si>
  <si>
    <t>10-1-1302</t>
  </si>
  <si>
    <t>10-1-1401</t>
  </si>
  <si>
    <t>10-1-1402</t>
  </si>
  <si>
    <t>10-1-1501</t>
  </si>
  <si>
    <t>10-1-1502</t>
  </si>
  <si>
    <t>10-1-1601</t>
  </si>
  <si>
    <t>10-1-1602</t>
  </si>
  <si>
    <t>10-1-1701</t>
  </si>
  <si>
    <t>10-1-1702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</si>
</sst>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 "/>
    <numFmt numFmtId="177" formatCode="0_ "/>
    <numFmt numFmtId="178" formatCode="0_);[Red]\(0\)"/>
    <numFmt numFmtId="179" formatCode="0.00_ "/>
  </numFmts>
  <fonts count="29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sz val="11"/>
      <name val="宋体"/>
      <charset val="134"/>
      <scheme val="minor"/>
    </font>
    <font>
      <sz val="11"/>
      <color indexed="8"/>
      <name val="宋体"/>
      <charset val="134"/>
    </font>
    <font>
      <b/>
      <sz val="2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1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16" applyNumberFormat="0" applyAlignment="0" applyProtection="0">
      <alignment vertical="center"/>
    </xf>
    <xf numFmtId="0" fontId="19" fillId="4" borderId="17" applyNumberFormat="0" applyAlignment="0" applyProtection="0">
      <alignment vertical="center"/>
    </xf>
    <xf numFmtId="0" fontId="20" fillId="4" borderId="16" applyNumberFormat="0" applyAlignment="0" applyProtection="0">
      <alignment vertical="center"/>
    </xf>
    <xf numFmtId="0" fontId="21" fillId="5" borderId="18" applyNumberFormat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23" fillId="0" borderId="20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/>
    <xf numFmtId="0" fontId="4" fillId="0" borderId="0"/>
  </cellStyleXfs>
  <cellXfs count="6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4" xfId="0" applyBorder="1" applyAlignment="1">
      <alignment horizontal="right"/>
    </xf>
    <xf numFmtId="0" fontId="0" fillId="0" borderId="6" xfId="0" applyBorder="1" applyAlignment="1">
      <alignment horizontal="right"/>
    </xf>
    <xf numFmtId="0" fontId="0" fillId="0" borderId="5" xfId="0" applyBorder="1" applyAlignment="1">
      <alignment horizontal="right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7" xfId="0" applyBorder="1" applyAlignment="1">
      <alignment horizontal="right"/>
    </xf>
    <xf numFmtId="0" fontId="0" fillId="0" borderId="0" xfId="0" applyAlignment="1">
      <alignment horizontal="right"/>
    </xf>
    <xf numFmtId="0" fontId="0" fillId="0" borderId="8" xfId="0" applyBorder="1" applyAlignment="1">
      <alignment horizontal="right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9" xfId="0" applyBorder="1" applyAlignment="1">
      <alignment horizontal="right"/>
    </xf>
    <xf numFmtId="0" fontId="0" fillId="0" borderId="11" xfId="0" applyBorder="1" applyAlignment="1">
      <alignment horizontal="right"/>
    </xf>
    <xf numFmtId="0" fontId="0" fillId="0" borderId="10" xfId="0" applyBorder="1" applyAlignment="1">
      <alignment horizontal="right"/>
    </xf>
    <xf numFmtId="0" fontId="6" fillId="0" borderId="1" xfId="0" applyFont="1" applyBorder="1" applyAlignment="1">
      <alignment horizontal="center" vertical="center"/>
    </xf>
    <xf numFmtId="1" fontId="6" fillId="0" borderId="1" xfId="0" applyNumberFormat="1" applyFont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" fontId="6" fillId="0" borderId="1" xfId="0" applyNumberFormat="1" applyFont="1" applyFill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178" fontId="6" fillId="0" borderId="1" xfId="0" applyNumberFormat="1" applyFont="1" applyBorder="1" applyAlignment="1">
      <alignment horizontal="center" vertical="center"/>
    </xf>
    <xf numFmtId="177" fontId="1" fillId="0" borderId="1" xfId="0" applyNumberFormat="1" applyFont="1" applyBorder="1" applyAlignment="1">
      <alignment horizontal="center" vertical="center"/>
    </xf>
    <xf numFmtId="177" fontId="2" fillId="0" borderId="1" xfId="0" applyNumberFormat="1" applyFont="1" applyBorder="1" applyAlignment="1">
      <alignment horizontal="center" vertical="center"/>
    </xf>
    <xf numFmtId="177" fontId="1" fillId="0" borderId="1" xfId="0" applyNumberFormat="1" applyFont="1" applyBorder="1" applyAlignment="1">
      <alignment horizontal="center" vertical="center" wrapText="1"/>
    </xf>
    <xf numFmtId="177" fontId="6" fillId="0" borderId="1" xfId="0" applyNumberFormat="1" applyFont="1" applyBorder="1" applyAlignment="1">
      <alignment horizontal="center" vertical="center"/>
    </xf>
    <xf numFmtId="178" fontId="6" fillId="0" borderId="1" xfId="0" applyNumberFormat="1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/>
    </xf>
    <xf numFmtId="177" fontId="0" fillId="0" borderId="5" xfId="0" applyNumberFormat="1" applyBorder="1" applyAlignment="1">
      <alignment horizontal="right"/>
    </xf>
    <xf numFmtId="177" fontId="0" fillId="0" borderId="8" xfId="0" applyNumberFormat="1" applyBorder="1" applyAlignment="1">
      <alignment horizontal="right"/>
    </xf>
    <xf numFmtId="177" fontId="0" fillId="0" borderId="10" xfId="0" applyNumberFormat="1" applyBorder="1" applyAlignment="1">
      <alignment horizontal="right"/>
    </xf>
    <xf numFmtId="43" fontId="6" fillId="0" borderId="1" xfId="0" applyNumberFormat="1" applyFont="1" applyBorder="1" applyAlignment="1">
      <alignment horizontal="center" vertical="center"/>
    </xf>
    <xf numFmtId="0" fontId="0" fillId="0" borderId="0" xfId="0" applyFill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9" fillId="0" borderId="1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6" fillId="0" borderId="1" xfId="1" applyNumberFormat="1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179" fontId="9" fillId="0" borderId="1" xfId="0" applyNumberFormat="1" applyFont="1" applyBorder="1" applyAlignment="1">
      <alignment horizontal="center" vertical="center"/>
    </xf>
    <xf numFmtId="1" fontId="9" fillId="0" borderId="1" xfId="0" applyNumberFormat="1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1" fontId="9" fillId="0" borderId="0" xfId="0" applyNumberFormat="1" applyFont="1" applyAlignment="1">
      <alignment horizontal="center" vertical="center"/>
    </xf>
    <xf numFmtId="0" fontId="9" fillId="0" borderId="0" xfId="0" applyFont="1">
      <alignment vertical="center"/>
    </xf>
    <xf numFmtId="177" fontId="8" fillId="0" borderId="0" xfId="0" applyNumberFormat="1" applyFont="1" applyAlignment="1">
      <alignment horizontal="left" vertical="center"/>
    </xf>
    <xf numFmtId="0" fontId="9" fillId="0" borderId="5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_联体5" xfId="51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tyles" Target="styles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9640;&#26032;&#22825;&#35821;4#&#12289;5#&#12289;7#&#12289;9#&#12289;10#&#22791;&#26696;&#20215;%20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总表"/>
      <sheetName val="1#平面差"/>
      <sheetName val="折扣体系"/>
      <sheetName val="1#价格表"/>
      <sheetName val="2#平面差"/>
      <sheetName val="2#价格表"/>
      <sheetName val="3#平面差"/>
      <sheetName val="3#价格表"/>
      <sheetName val="4#平面差"/>
      <sheetName val="4#价格表"/>
      <sheetName val="5#平面差"/>
      <sheetName val="5#价格表"/>
      <sheetName val="6#平面差"/>
      <sheetName val="8#价格表"/>
      <sheetName val="7#价格表"/>
      <sheetName val="6#价格表"/>
      <sheetName val="7#平面差"/>
      <sheetName val="8#平面差"/>
      <sheetName val="9#平面差"/>
      <sheetName val="9#价格表"/>
      <sheetName val="10#平面差"/>
      <sheetName val="10#价格表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1">
          <cell r="A1" t="str">
            <v>3-1-2701</v>
          </cell>
          <cell r="B1">
            <v>125.28</v>
          </cell>
          <cell r="C1">
            <v>5795.3</v>
          </cell>
          <cell r="D1">
            <v>726035</v>
          </cell>
        </row>
        <row r="2">
          <cell r="A2" t="str">
            <v>3-1-2601</v>
          </cell>
          <cell r="B2">
            <v>125.28</v>
          </cell>
          <cell r="C2">
            <v>6295.3</v>
          </cell>
          <cell r="D2">
            <v>788675</v>
          </cell>
        </row>
        <row r="3">
          <cell r="A3" t="str">
            <v>3-1-2501</v>
          </cell>
          <cell r="B3">
            <v>125.28</v>
          </cell>
          <cell r="C3">
            <v>6395.3</v>
          </cell>
          <cell r="D3">
            <v>801203</v>
          </cell>
        </row>
        <row r="4">
          <cell r="A4" t="str">
            <v>3-1-2401</v>
          </cell>
          <cell r="B4">
            <v>125.28</v>
          </cell>
          <cell r="C4">
            <v>6405.3</v>
          </cell>
          <cell r="D4">
            <v>802456</v>
          </cell>
        </row>
        <row r="5">
          <cell r="A5" t="str">
            <v>3-1-2301</v>
          </cell>
          <cell r="B5">
            <v>125.28</v>
          </cell>
          <cell r="C5">
            <v>6415.3</v>
          </cell>
          <cell r="D5">
            <v>803709</v>
          </cell>
        </row>
        <row r="6">
          <cell r="A6" t="str">
            <v>3-1-2201</v>
          </cell>
          <cell r="B6">
            <v>125.28</v>
          </cell>
          <cell r="C6">
            <v>6425.3</v>
          </cell>
          <cell r="D6">
            <v>804962</v>
          </cell>
        </row>
        <row r="7">
          <cell r="A7" t="str">
            <v>3-1-2101</v>
          </cell>
          <cell r="B7">
            <v>125.28</v>
          </cell>
          <cell r="C7">
            <v>6435.3</v>
          </cell>
          <cell r="D7">
            <v>806214</v>
          </cell>
        </row>
        <row r="8">
          <cell r="A8" t="str">
            <v>3-1-2001</v>
          </cell>
          <cell r="B8">
            <v>125.28</v>
          </cell>
          <cell r="C8">
            <v>6445.3</v>
          </cell>
          <cell r="D8">
            <v>807467</v>
          </cell>
        </row>
        <row r="9">
          <cell r="A9" t="str">
            <v>3-1-1901</v>
          </cell>
          <cell r="B9">
            <v>125.28</v>
          </cell>
          <cell r="C9">
            <v>6435.3</v>
          </cell>
          <cell r="D9">
            <v>806214</v>
          </cell>
        </row>
        <row r="10">
          <cell r="A10" t="str">
            <v>3-1-1801</v>
          </cell>
          <cell r="B10">
            <v>125.28</v>
          </cell>
          <cell r="C10">
            <v>6335.3</v>
          </cell>
          <cell r="D10">
            <v>793686</v>
          </cell>
        </row>
        <row r="11">
          <cell r="A11" t="str">
            <v>3-1-1701</v>
          </cell>
          <cell r="B11">
            <v>125.28</v>
          </cell>
          <cell r="C11">
            <v>6415.3</v>
          </cell>
          <cell r="D11">
            <v>803709</v>
          </cell>
        </row>
        <row r="12">
          <cell r="A12" t="str">
            <v>3-1-1601</v>
          </cell>
          <cell r="B12">
            <v>125.28</v>
          </cell>
          <cell r="C12">
            <v>6405.3</v>
          </cell>
          <cell r="D12">
            <v>802456</v>
          </cell>
        </row>
        <row r="13">
          <cell r="A13" t="str">
            <v>3-1-1501</v>
          </cell>
          <cell r="B13">
            <v>125.28</v>
          </cell>
          <cell r="C13">
            <v>6395.3</v>
          </cell>
          <cell r="D13">
            <v>801203</v>
          </cell>
        </row>
        <row r="14">
          <cell r="A14" t="str">
            <v>3-1-1401</v>
          </cell>
          <cell r="B14">
            <v>125.28</v>
          </cell>
          <cell r="C14">
            <v>6295.3</v>
          </cell>
          <cell r="D14">
            <v>788675</v>
          </cell>
        </row>
        <row r="15">
          <cell r="A15" t="str">
            <v>3-1-1301</v>
          </cell>
          <cell r="B15">
            <v>125.28</v>
          </cell>
          <cell r="C15">
            <v>6355.3</v>
          </cell>
          <cell r="D15">
            <v>796192</v>
          </cell>
        </row>
        <row r="16">
          <cell r="A16" t="str">
            <v>3-1-1201</v>
          </cell>
          <cell r="B16">
            <v>125.28</v>
          </cell>
          <cell r="C16">
            <v>6335.3</v>
          </cell>
          <cell r="D16">
            <v>793686</v>
          </cell>
        </row>
        <row r="17">
          <cell r="A17" t="str">
            <v>3-1-1101</v>
          </cell>
          <cell r="B17">
            <v>125.28</v>
          </cell>
          <cell r="C17">
            <v>6315.3</v>
          </cell>
          <cell r="D17">
            <v>791181</v>
          </cell>
        </row>
        <row r="18">
          <cell r="A18" t="str">
            <v>3-1-1001</v>
          </cell>
          <cell r="B18">
            <v>125.28</v>
          </cell>
          <cell r="C18">
            <v>6295.3</v>
          </cell>
          <cell r="D18">
            <v>788675</v>
          </cell>
        </row>
        <row r="19">
          <cell r="A19" t="str">
            <v>3-1-901</v>
          </cell>
          <cell r="B19">
            <v>125.28</v>
          </cell>
          <cell r="C19">
            <v>6265.3</v>
          </cell>
          <cell r="D19">
            <v>784917</v>
          </cell>
        </row>
        <row r="20">
          <cell r="A20" t="str">
            <v>3-1-801</v>
          </cell>
          <cell r="B20">
            <v>125.28</v>
          </cell>
          <cell r="C20">
            <v>6235.3</v>
          </cell>
          <cell r="D20">
            <v>781158</v>
          </cell>
        </row>
        <row r="21">
          <cell r="A21" t="str">
            <v>3-1-701</v>
          </cell>
          <cell r="B21">
            <v>125.28</v>
          </cell>
          <cell r="C21">
            <v>6205.3</v>
          </cell>
          <cell r="D21">
            <v>777400</v>
          </cell>
        </row>
        <row r="22">
          <cell r="A22" t="str">
            <v>3-1-601</v>
          </cell>
          <cell r="B22">
            <v>125.28</v>
          </cell>
          <cell r="C22">
            <v>6175.3</v>
          </cell>
          <cell r="D22">
            <v>773642</v>
          </cell>
        </row>
        <row r="23">
          <cell r="A23" t="str">
            <v>3-1-501</v>
          </cell>
          <cell r="B23">
            <v>125.28</v>
          </cell>
          <cell r="C23">
            <v>5975.3</v>
          </cell>
          <cell r="D23">
            <v>748586</v>
          </cell>
        </row>
        <row r="24">
          <cell r="A24" t="str">
            <v>3-1-401</v>
          </cell>
          <cell r="B24">
            <v>125.28</v>
          </cell>
          <cell r="C24">
            <v>5875.3</v>
          </cell>
          <cell r="D24">
            <v>736058</v>
          </cell>
        </row>
        <row r="25">
          <cell r="A25" t="str">
            <v>3-1-301</v>
          </cell>
          <cell r="B25">
            <v>125.28</v>
          </cell>
          <cell r="C25">
            <v>5925.3</v>
          </cell>
          <cell r="D25">
            <v>742322</v>
          </cell>
        </row>
        <row r="26">
          <cell r="A26" t="str">
            <v>3-1-201</v>
          </cell>
          <cell r="B26">
            <v>125.28</v>
          </cell>
          <cell r="C26">
            <v>5825.3</v>
          </cell>
          <cell r="D26">
            <v>729794</v>
          </cell>
        </row>
        <row r="27">
          <cell r="A27" t="str">
            <v>3-1-101</v>
          </cell>
          <cell r="B27">
            <v>125.28</v>
          </cell>
          <cell r="C27">
            <v>5575.3</v>
          </cell>
          <cell r="D27">
            <v>698474</v>
          </cell>
        </row>
        <row r="28">
          <cell r="A28" t="str">
            <v>3-1-2702</v>
          </cell>
          <cell r="B28">
            <v>111.3</v>
          </cell>
          <cell r="C28">
            <v>5697.3</v>
          </cell>
          <cell r="D28">
            <v>634109</v>
          </cell>
        </row>
        <row r="29">
          <cell r="A29" t="str">
            <v>3-1-2602</v>
          </cell>
          <cell r="B29">
            <v>111.3</v>
          </cell>
          <cell r="C29">
            <v>6197.3</v>
          </cell>
          <cell r="D29">
            <v>689759</v>
          </cell>
        </row>
        <row r="30">
          <cell r="A30" t="str">
            <v>3-1-2502</v>
          </cell>
          <cell r="B30">
            <v>111.3</v>
          </cell>
          <cell r="C30">
            <v>6297.3</v>
          </cell>
          <cell r="D30">
            <v>700889</v>
          </cell>
        </row>
        <row r="31">
          <cell r="A31" t="str">
            <v>3-1-2402</v>
          </cell>
          <cell r="B31">
            <v>111.3</v>
          </cell>
          <cell r="C31">
            <v>6307.3</v>
          </cell>
          <cell r="D31">
            <v>702002</v>
          </cell>
        </row>
        <row r="32">
          <cell r="A32" t="str">
            <v>3-1-2302</v>
          </cell>
          <cell r="B32">
            <v>111.3</v>
          </cell>
          <cell r="C32">
            <v>6317.3</v>
          </cell>
          <cell r="D32">
            <v>703115</v>
          </cell>
        </row>
        <row r="33">
          <cell r="A33" t="str">
            <v>3-1-2202</v>
          </cell>
          <cell r="B33">
            <v>111.3</v>
          </cell>
          <cell r="C33">
            <v>6327.3</v>
          </cell>
          <cell r="D33">
            <v>704228</v>
          </cell>
        </row>
        <row r="34">
          <cell r="A34" t="str">
            <v>3-1-2102</v>
          </cell>
          <cell r="B34">
            <v>111.3</v>
          </cell>
          <cell r="C34">
            <v>6337.3</v>
          </cell>
          <cell r="D34">
            <v>705341</v>
          </cell>
        </row>
        <row r="35">
          <cell r="A35" t="str">
            <v>3-1-2002</v>
          </cell>
          <cell r="B35">
            <v>111.3</v>
          </cell>
          <cell r="C35">
            <v>6347.3</v>
          </cell>
          <cell r="D35">
            <v>706454</v>
          </cell>
        </row>
        <row r="36">
          <cell r="A36" t="str">
            <v>3-1-1902</v>
          </cell>
          <cell r="B36">
            <v>111.3</v>
          </cell>
          <cell r="C36">
            <v>6337.3</v>
          </cell>
          <cell r="D36">
            <v>705341</v>
          </cell>
        </row>
        <row r="37">
          <cell r="A37" t="str">
            <v>3-1-1802</v>
          </cell>
          <cell r="B37">
            <v>111.3</v>
          </cell>
          <cell r="C37">
            <v>6237.3</v>
          </cell>
          <cell r="D37">
            <v>694211</v>
          </cell>
        </row>
        <row r="38">
          <cell r="A38" t="str">
            <v>3-1-1702</v>
          </cell>
          <cell r="B38">
            <v>111.3</v>
          </cell>
          <cell r="C38">
            <v>6317.3</v>
          </cell>
          <cell r="D38">
            <v>703115</v>
          </cell>
        </row>
        <row r="39">
          <cell r="A39" t="str">
            <v>3-1-1602</v>
          </cell>
          <cell r="B39">
            <v>111.3</v>
          </cell>
          <cell r="C39">
            <v>6307.3</v>
          </cell>
          <cell r="D39">
            <v>702002</v>
          </cell>
        </row>
        <row r="40">
          <cell r="A40" t="str">
            <v>3-1-1502</v>
          </cell>
          <cell r="B40">
            <v>111.3</v>
          </cell>
          <cell r="C40">
            <v>6297.3</v>
          </cell>
          <cell r="D40">
            <v>700889</v>
          </cell>
        </row>
        <row r="41">
          <cell r="A41" t="str">
            <v>3-1-1402</v>
          </cell>
          <cell r="B41">
            <v>111.3</v>
          </cell>
          <cell r="C41">
            <v>6197.3</v>
          </cell>
          <cell r="D41">
            <v>689759</v>
          </cell>
        </row>
        <row r="42">
          <cell r="A42" t="str">
            <v>3-1-1302</v>
          </cell>
          <cell r="B42">
            <v>111.3</v>
          </cell>
          <cell r="C42">
            <v>6257.3</v>
          </cell>
          <cell r="D42">
            <v>696437</v>
          </cell>
        </row>
        <row r="43">
          <cell r="A43" t="str">
            <v>3-1-1202</v>
          </cell>
          <cell r="B43">
            <v>111.3</v>
          </cell>
          <cell r="C43">
            <v>6237.3</v>
          </cell>
          <cell r="D43">
            <v>694211</v>
          </cell>
        </row>
        <row r="44">
          <cell r="A44" t="str">
            <v>3-1-1102</v>
          </cell>
          <cell r="B44">
            <v>111.3</v>
          </cell>
          <cell r="C44">
            <v>6217.3</v>
          </cell>
          <cell r="D44">
            <v>691985</v>
          </cell>
        </row>
        <row r="45">
          <cell r="A45" t="str">
            <v>3-1-1002</v>
          </cell>
          <cell r="B45">
            <v>111.3</v>
          </cell>
          <cell r="C45">
            <v>6197.3</v>
          </cell>
          <cell r="D45">
            <v>689759</v>
          </cell>
        </row>
        <row r="46">
          <cell r="A46" t="str">
            <v>3-1-902</v>
          </cell>
          <cell r="B46">
            <v>111.3</v>
          </cell>
          <cell r="C46">
            <v>6167.3</v>
          </cell>
          <cell r="D46">
            <v>686420</v>
          </cell>
        </row>
        <row r="47">
          <cell r="A47" t="str">
            <v>3-1-802</v>
          </cell>
          <cell r="B47">
            <v>111.3</v>
          </cell>
          <cell r="C47">
            <v>6137.3</v>
          </cell>
          <cell r="D47">
            <v>683081</v>
          </cell>
        </row>
        <row r="48">
          <cell r="A48" t="str">
            <v>3-1-702</v>
          </cell>
          <cell r="B48">
            <v>111.3</v>
          </cell>
          <cell r="C48">
            <v>6107.3</v>
          </cell>
          <cell r="D48">
            <v>679742</v>
          </cell>
        </row>
        <row r="49">
          <cell r="A49" t="str">
            <v>3-1-602</v>
          </cell>
          <cell r="B49">
            <v>111.3</v>
          </cell>
          <cell r="C49">
            <v>6077.3</v>
          </cell>
          <cell r="D49">
            <v>676403</v>
          </cell>
        </row>
        <row r="50">
          <cell r="A50" t="str">
            <v>3-1-502</v>
          </cell>
          <cell r="B50">
            <v>111.3</v>
          </cell>
          <cell r="C50">
            <v>5877.3</v>
          </cell>
          <cell r="D50">
            <v>654143</v>
          </cell>
        </row>
        <row r="51">
          <cell r="A51" t="str">
            <v>3-1-402</v>
          </cell>
          <cell r="B51">
            <v>111.3</v>
          </cell>
          <cell r="C51">
            <v>5777.3</v>
          </cell>
          <cell r="D51">
            <v>643013</v>
          </cell>
        </row>
        <row r="52">
          <cell r="A52" t="str">
            <v>3-1-302</v>
          </cell>
          <cell r="B52">
            <v>111.3</v>
          </cell>
          <cell r="C52">
            <v>5777.3</v>
          </cell>
          <cell r="D52">
            <v>643013</v>
          </cell>
        </row>
        <row r="53">
          <cell r="A53" t="str">
            <v>3-1-202</v>
          </cell>
          <cell r="B53">
            <v>111.3</v>
          </cell>
          <cell r="C53">
            <v>5727.3</v>
          </cell>
          <cell r="D53">
            <v>637448</v>
          </cell>
        </row>
        <row r="54">
          <cell r="A54" t="str">
            <v>3-1-102</v>
          </cell>
          <cell r="B54">
            <v>111.3</v>
          </cell>
          <cell r="C54">
            <v>5477.3</v>
          </cell>
          <cell r="D54">
            <v>609623</v>
          </cell>
        </row>
        <row r="55">
          <cell r="A55" t="str">
            <v>3-1-2703</v>
          </cell>
          <cell r="B55">
            <v>111.3</v>
          </cell>
          <cell r="C55">
            <v>5675.3</v>
          </cell>
          <cell r="D55">
            <v>631661</v>
          </cell>
        </row>
        <row r="56">
          <cell r="A56" t="str">
            <v>3-1-2603</v>
          </cell>
          <cell r="B56">
            <v>111.3</v>
          </cell>
          <cell r="C56">
            <v>6175.3</v>
          </cell>
          <cell r="D56">
            <v>687311</v>
          </cell>
        </row>
        <row r="57">
          <cell r="A57" t="str">
            <v>3-1-2503</v>
          </cell>
          <cell r="B57">
            <v>111.3</v>
          </cell>
          <cell r="C57">
            <v>6275.3</v>
          </cell>
          <cell r="D57">
            <v>698441</v>
          </cell>
        </row>
        <row r="58">
          <cell r="A58" t="str">
            <v>3-1-2403</v>
          </cell>
          <cell r="B58">
            <v>111.3</v>
          </cell>
          <cell r="C58">
            <v>6285.3</v>
          </cell>
          <cell r="D58">
            <v>699554</v>
          </cell>
        </row>
        <row r="59">
          <cell r="A59" t="str">
            <v>3-1-2303</v>
          </cell>
          <cell r="B59">
            <v>111.3</v>
          </cell>
          <cell r="C59">
            <v>6295.3</v>
          </cell>
          <cell r="D59">
            <v>700667</v>
          </cell>
        </row>
        <row r="60">
          <cell r="A60" t="str">
            <v>3-1-2203</v>
          </cell>
          <cell r="B60">
            <v>111.3</v>
          </cell>
          <cell r="C60">
            <v>6305.3</v>
          </cell>
          <cell r="D60">
            <v>701780</v>
          </cell>
        </row>
        <row r="61">
          <cell r="A61" t="str">
            <v>3-1-2103</v>
          </cell>
          <cell r="B61">
            <v>111.3</v>
          </cell>
          <cell r="C61">
            <v>6315.3</v>
          </cell>
          <cell r="D61">
            <v>702893</v>
          </cell>
        </row>
        <row r="62">
          <cell r="A62" t="str">
            <v>3-1-2003</v>
          </cell>
          <cell r="B62">
            <v>111.3</v>
          </cell>
          <cell r="C62">
            <v>6325.3</v>
          </cell>
          <cell r="D62">
            <v>704006</v>
          </cell>
        </row>
        <row r="63">
          <cell r="A63" t="str">
            <v>3-1-1903</v>
          </cell>
          <cell r="B63">
            <v>111.3</v>
          </cell>
          <cell r="C63">
            <v>6315.3</v>
          </cell>
          <cell r="D63">
            <v>702893</v>
          </cell>
        </row>
        <row r="64">
          <cell r="A64" t="str">
            <v>3-1-1803</v>
          </cell>
          <cell r="B64">
            <v>111.3</v>
          </cell>
          <cell r="C64">
            <v>6215.3</v>
          </cell>
          <cell r="D64">
            <v>691763</v>
          </cell>
        </row>
        <row r="65">
          <cell r="A65" t="str">
            <v>3-1-1703</v>
          </cell>
          <cell r="B65">
            <v>111.3</v>
          </cell>
          <cell r="C65">
            <v>6295.3</v>
          </cell>
          <cell r="D65">
            <v>700667</v>
          </cell>
        </row>
        <row r="66">
          <cell r="A66" t="str">
            <v>3-1-1603</v>
          </cell>
          <cell r="B66">
            <v>111.3</v>
          </cell>
          <cell r="C66">
            <v>6285.3</v>
          </cell>
          <cell r="D66">
            <v>699554</v>
          </cell>
        </row>
        <row r="67">
          <cell r="A67" t="str">
            <v>3-1-1503</v>
          </cell>
          <cell r="B67">
            <v>111.3</v>
          </cell>
          <cell r="C67">
            <v>6275.3</v>
          </cell>
          <cell r="D67">
            <v>698441</v>
          </cell>
        </row>
        <row r="68">
          <cell r="A68" t="str">
            <v>3-1-1403</v>
          </cell>
          <cell r="B68">
            <v>111.3</v>
          </cell>
          <cell r="C68">
            <v>6175.3</v>
          </cell>
          <cell r="D68">
            <v>687311</v>
          </cell>
        </row>
        <row r="69">
          <cell r="A69" t="str">
            <v>3-1-1303</v>
          </cell>
          <cell r="B69">
            <v>111.3</v>
          </cell>
          <cell r="C69">
            <v>6235.3</v>
          </cell>
          <cell r="D69">
            <v>693989</v>
          </cell>
        </row>
        <row r="70">
          <cell r="A70" t="str">
            <v>3-1-1203</v>
          </cell>
          <cell r="B70">
            <v>111.3</v>
          </cell>
          <cell r="C70">
            <v>6215.3</v>
          </cell>
          <cell r="D70">
            <v>691763</v>
          </cell>
        </row>
        <row r="71">
          <cell r="A71" t="str">
            <v>3-1-1103</v>
          </cell>
          <cell r="B71">
            <v>111.3</v>
          </cell>
          <cell r="C71">
            <v>6195.3</v>
          </cell>
          <cell r="D71">
            <v>689537</v>
          </cell>
        </row>
        <row r="72">
          <cell r="A72" t="str">
            <v>3-1-1003</v>
          </cell>
          <cell r="B72">
            <v>111.3</v>
          </cell>
          <cell r="C72">
            <v>6175.3</v>
          </cell>
          <cell r="D72">
            <v>687311</v>
          </cell>
        </row>
        <row r="73">
          <cell r="A73" t="str">
            <v>3-1-903</v>
          </cell>
          <cell r="B73">
            <v>111.3</v>
          </cell>
          <cell r="C73">
            <v>6145.3</v>
          </cell>
          <cell r="D73">
            <v>683972</v>
          </cell>
        </row>
        <row r="74">
          <cell r="A74" t="str">
            <v>3-1-803</v>
          </cell>
          <cell r="B74">
            <v>111.3</v>
          </cell>
          <cell r="C74">
            <v>6115.3</v>
          </cell>
          <cell r="D74">
            <v>680633</v>
          </cell>
        </row>
        <row r="75">
          <cell r="A75" t="str">
            <v>3-1-703</v>
          </cell>
          <cell r="B75">
            <v>111.3</v>
          </cell>
          <cell r="C75">
            <v>6085.3</v>
          </cell>
          <cell r="D75">
            <v>677294</v>
          </cell>
        </row>
        <row r="76">
          <cell r="A76" t="str">
            <v>3-1-603</v>
          </cell>
          <cell r="B76">
            <v>111.3</v>
          </cell>
          <cell r="C76">
            <v>6055.3</v>
          </cell>
          <cell r="D76">
            <v>673955</v>
          </cell>
        </row>
        <row r="77">
          <cell r="A77" t="str">
            <v>3-1-503</v>
          </cell>
          <cell r="B77">
            <v>111.3</v>
          </cell>
          <cell r="C77">
            <v>5855.3</v>
          </cell>
          <cell r="D77">
            <v>651695</v>
          </cell>
        </row>
        <row r="78">
          <cell r="A78" t="str">
            <v>3-1-403</v>
          </cell>
          <cell r="B78">
            <v>111.3</v>
          </cell>
          <cell r="C78">
            <v>5755.3</v>
          </cell>
          <cell r="D78">
            <v>640565</v>
          </cell>
        </row>
        <row r="79">
          <cell r="A79" t="str">
            <v>3-1-303</v>
          </cell>
          <cell r="B79">
            <v>111.3</v>
          </cell>
          <cell r="C79">
            <v>5755.3</v>
          </cell>
          <cell r="D79">
            <v>640565</v>
          </cell>
        </row>
        <row r="80">
          <cell r="A80" t="str">
            <v>3-1-203</v>
          </cell>
          <cell r="B80">
            <v>111.3</v>
          </cell>
          <cell r="C80">
            <v>5705.3</v>
          </cell>
          <cell r="D80">
            <v>635000</v>
          </cell>
        </row>
        <row r="81">
          <cell r="A81" t="str">
            <v>3-1-103</v>
          </cell>
          <cell r="B81">
            <v>111.3</v>
          </cell>
          <cell r="C81">
            <v>5455.3</v>
          </cell>
          <cell r="D81">
            <v>607175</v>
          </cell>
        </row>
        <row r="82">
          <cell r="A82" t="str">
            <v>3-1-2704</v>
          </cell>
          <cell r="B82">
            <v>125.28</v>
          </cell>
          <cell r="C82">
            <v>5895.3</v>
          </cell>
          <cell r="D82">
            <v>738563</v>
          </cell>
        </row>
        <row r="83">
          <cell r="A83" t="str">
            <v>3-1-2604</v>
          </cell>
          <cell r="B83">
            <v>125.28</v>
          </cell>
          <cell r="C83">
            <v>6395.3</v>
          </cell>
          <cell r="D83">
            <v>801203</v>
          </cell>
        </row>
        <row r="84">
          <cell r="A84" t="str">
            <v>3-1-2504</v>
          </cell>
          <cell r="B84">
            <v>125.28</v>
          </cell>
          <cell r="C84">
            <v>6495.3</v>
          </cell>
          <cell r="D84">
            <v>813731</v>
          </cell>
        </row>
        <row r="85">
          <cell r="A85" t="str">
            <v>3-1-2404</v>
          </cell>
          <cell r="B85">
            <v>125.28</v>
          </cell>
          <cell r="C85">
            <v>6505.3</v>
          </cell>
          <cell r="D85">
            <v>814984</v>
          </cell>
        </row>
        <row r="86">
          <cell r="A86" t="str">
            <v>3-1-2304</v>
          </cell>
          <cell r="B86">
            <v>125.28</v>
          </cell>
          <cell r="C86">
            <v>6515.3</v>
          </cell>
          <cell r="D86">
            <v>816237</v>
          </cell>
        </row>
        <row r="87">
          <cell r="A87" t="str">
            <v>3-1-2204</v>
          </cell>
          <cell r="B87">
            <v>125.28</v>
          </cell>
          <cell r="C87">
            <v>6525.3</v>
          </cell>
          <cell r="D87">
            <v>817490</v>
          </cell>
        </row>
        <row r="88">
          <cell r="A88" t="str">
            <v>3-1-2104</v>
          </cell>
          <cell r="B88">
            <v>125.28</v>
          </cell>
          <cell r="C88">
            <v>6535.3</v>
          </cell>
          <cell r="D88">
            <v>818742</v>
          </cell>
        </row>
        <row r="89">
          <cell r="A89" t="str">
            <v>3-1-2004</v>
          </cell>
          <cell r="B89">
            <v>125.28</v>
          </cell>
          <cell r="C89">
            <v>6545.3</v>
          </cell>
          <cell r="D89">
            <v>819995</v>
          </cell>
        </row>
        <row r="90">
          <cell r="A90" t="str">
            <v>3-1-1904</v>
          </cell>
          <cell r="B90">
            <v>125.28</v>
          </cell>
          <cell r="C90">
            <v>6535.3</v>
          </cell>
          <cell r="D90">
            <v>818742</v>
          </cell>
        </row>
        <row r="91">
          <cell r="A91" t="str">
            <v>3-1-1804</v>
          </cell>
          <cell r="B91">
            <v>125.28</v>
          </cell>
          <cell r="C91">
            <v>6435.3</v>
          </cell>
          <cell r="D91">
            <v>806214</v>
          </cell>
        </row>
        <row r="92">
          <cell r="A92" t="str">
            <v>3-1-1704</v>
          </cell>
          <cell r="B92">
            <v>125.28</v>
          </cell>
          <cell r="C92">
            <v>6515.3</v>
          </cell>
          <cell r="D92">
            <v>816237</v>
          </cell>
        </row>
        <row r="93">
          <cell r="A93" t="str">
            <v>3-1-1604</v>
          </cell>
          <cell r="B93">
            <v>125.28</v>
          </cell>
          <cell r="C93">
            <v>6505.3</v>
          </cell>
          <cell r="D93">
            <v>814984</v>
          </cell>
        </row>
        <row r="94">
          <cell r="A94" t="str">
            <v>3-1-1504</v>
          </cell>
          <cell r="B94">
            <v>125.28</v>
          </cell>
          <cell r="C94">
            <v>6495.3</v>
          </cell>
          <cell r="D94">
            <v>813731</v>
          </cell>
        </row>
        <row r="95">
          <cell r="A95" t="str">
            <v>3-1-1404</v>
          </cell>
          <cell r="B95">
            <v>125.28</v>
          </cell>
          <cell r="C95">
            <v>6395.3</v>
          </cell>
          <cell r="D95">
            <v>801203</v>
          </cell>
        </row>
        <row r="96">
          <cell r="A96" t="str">
            <v>3-1-1304</v>
          </cell>
          <cell r="B96">
            <v>125.28</v>
          </cell>
          <cell r="C96">
            <v>6455.3</v>
          </cell>
          <cell r="D96">
            <v>808720</v>
          </cell>
        </row>
        <row r="97">
          <cell r="A97" t="str">
            <v>3-1-1204</v>
          </cell>
          <cell r="B97">
            <v>125.28</v>
          </cell>
          <cell r="C97">
            <v>6435.3</v>
          </cell>
          <cell r="D97">
            <v>806214</v>
          </cell>
        </row>
        <row r="98">
          <cell r="A98" t="str">
            <v>3-1-1104</v>
          </cell>
          <cell r="B98">
            <v>125.28</v>
          </cell>
          <cell r="C98">
            <v>6415.3</v>
          </cell>
          <cell r="D98">
            <v>803709</v>
          </cell>
        </row>
        <row r="99">
          <cell r="A99" t="str">
            <v>3-1-1004</v>
          </cell>
          <cell r="B99">
            <v>125.28</v>
          </cell>
          <cell r="C99">
            <v>6395.3</v>
          </cell>
          <cell r="D99">
            <v>801203</v>
          </cell>
        </row>
        <row r="100">
          <cell r="A100" t="str">
            <v>3-1-904</v>
          </cell>
          <cell r="B100">
            <v>125.28</v>
          </cell>
          <cell r="C100">
            <v>6365.3</v>
          </cell>
          <cell r="D100">
            <v>797445</v>
          </cell>
        </row>
        <row r="101">
          <cell r="A101" t="str">
            <v>3-1-804</v>
          </cell>
          <cell r="B101">
            <v>125.28</v>
          </cell>
          <cell r="C101">
            <v>6335.3</v>
          </cell>
          <cell r="D101">
            <v>793686</v>
          </cell>
        </row>
        <row r="102">
          <cell r="A102" t="str">
            <v>3-1-704</v>
          </cell>
          <cell r="B102">
            <v>125.28</v>
          </cell>
          <cell r="C102">
            <v>6305.3</v>
          </cell>
          <cell r="D102">
            <v>789928</v>
          </cell>
        </row>
        <row r="103">
          <cell r="A103" t="str">
            <v>3-1-604</v>
          </cell>
          <cell r="B103">
            <v>125.28</v>
          </cell>
          <cell r="C103">
            <v>6275.3</v>
          </cell>
          <cell r="D103">
            <v>786170</v>
          </cell>
        </row>
        <row r="104">
          <cell r="A104" t="str">
            <v>3-1-504</v>
          </cell>
          <cell r="B104">
            <v>125.28</v>
          </cell>
          <cell r="C104">
            <v>6075.3</v>
          </cell>
          <cell r="D104">
            <v>761114</v>
          </cell>
        </row>
        <row r="105">
          <cell r="A105" t="str">
            <v>3-1-404</v>
          </cell>
          <cell r="B105">
            <v>125.28</v>
          </cell>
          <cell r="C105">
            <v>5825.3</v>
          </cell>
          <cell r="D105">
            <v>729794</v>
          </cell>
        </row>
        <row r="106">
          <cell r="A106" t="str">
            <v>3-1-304</v>
          </cell>
          <cell r="B106">
            <v>125.28</v>
          </cell>
          <cell r="C106">
            <v>5875.3</v>
          </cell>
          <cell r="D106">
            <v>736058</v>
          </cell>
        </row>
        <row r="107">
          <cell r="A107" t="str">
            <v>3-1-204</v>
          </cell>
          <cell r="B107">
            <v>125.28</v>
          </cell>
          <cell r="C107">
            <v>5775.3</v>
          </cell>
          <cell r="D107">
            <v>723530</v>
          </cell>
        </row>
        <row r="108">
          <cell r="A108" t="str">
            <v>3-1-104</v>
          </cell>
          <cell r="B108">
            <v>125.28</v>
          </cell>
          <cell r="C108">
            <v>5525.3</v>
          </cell>
          <cell r="D108">
            <v>692210</v>
          </cell>
        </row>
        <row r="109">
          <cell r="A109" t="str">
            <v>5-1-1701</v>
          </cell>
          <cell r="B109">
            <v>165.61</v>
          </cell>
          <cell r="C109">
            <v>5942.7</v>
          </cell>
          <cell r="D109">
            <v>984171</v>
          </cell>
        </row>
        <row r="110">
          <cell r="A110" t="str">
            <v>5-1-1601</v>
          </cell>
          <cell r="B110">
            <v>166.63</v>
          </cell>
          <cell r="C110">
            <v>6342.7</v>
          </cell>
          <cell r="D110">
            <v>1056884</v>
          </cell>
        </row>
        <row r="111">
          <cell r="A111" t="str">
            <v>5-1-1501</v>
          </cell>
          <cell r="B111">
            <v>165.61</v>
          </cell>
          <cell r="C111">
            <v>6372.7</v>
          </cell>
          <cell r="D111">
            <v>1055383</v>
          </cell>
        </row>
        <row r="112">
          <cell r="A112" t="str">
            <v>5-1-1401</v>
          </cell>
          <cell r="B112">
            <v>166.63</v>
          </cell>
          <cell r="C112">
            <v>6272.7</v>
          </cell>
          <cell r="D112">
            <v>1045220</v>
          </cell>
        </row>
        <row r="113">
          <cell r="A113" t="str">
            <v>5-1-1301</v>
          </cell>
          <cell r="B113">
            <v>165.61</v>
          </cell>
          <cell r="C113">
            <v>6332.7</v>
          </cell>
          <cell r="D113">
            <v>1048758</v>
          </cell>
        </row>
        <row r="114">
          <cell r="A114" t="str">
            <v>5-1-1201</v>
          </cell>
          <cell r="B114">
            <v>166.63</v>
          </cell>
          <cell r="C114">
            <v>6322.7</v>
          </cell>
          <cell r="D114">
            <v>1053552</v>
          </cell>
        </row>
        <row r="115">
          <cell r="A115" t="str">
            <v>5-1-1101</v>
          </cell>
          <cell r="B115">
            <v>165.61</v>
          </cell>
          <cell r="C115">
            <v>6312.7</v>
          </cell>
          <cell r="D115">
            <v>1045446</v>
          </cell>
        </row>
        <row r="116">
          <cell r="A116" t="str">
            <v>5-1-1001</v>
          </cell>
          <cell r="B116">
            <v>166.63</v>
          </cell>
          <cell r="C116">
            <v>6302.7</v>
          </cell>
          <cell r="D116">
            <v>1050219</v>
          </cell>
        </row>
        <row r="117">
          <cell r="A117" t="str">
            <v>5-1-901</v>
          </cell>
          <cell r="B117">
            <v>165.61</v>
          </cell>
          <cell r="C117">
            <v>6282.7</v>
          </cell>
          <cell r="D117">
            <v>1040478</v>
          </cell>
        </row>
        <row r="118">
          <cell r="A118" t="str">
            <v>5-1-801</v>
          </cell>
          <cell r="B118">
            <v>166.63</v>
          </cell>
          <cell r="C118">
            <v>6262.7</v>
          </cell>
          <cell r="D118">
            <v>1043554</v>
          </cell>
        </row>
        <row r="119">
          <cell r="A119" t="str">
            <v>5-1-701</v>
          </cell>
          <cell r="B119">
            <v>165.61</v>
          </cell>
          <cell r="C119">
            <v>6242.7</v>
          </cell>
          <cell r="D119">
            <v>1033854</v>
          </cell>
        </row>
        <row r="120">
          <cell r="A120" t="str">
            <v>5-1-601</v>
          </cell>
          <cell r="B120">
            <v>166.63</v>
          </cell>
          <cell r="C120">
            <v>6222.7</v>
          </cell>
          <cell r="D120">
            <v>1036889</v>
          </cell>
        </row>
        <row r="121">
          <cell r="A121" t="str">
            <v>5-1-501</v>
          </cell>
          <cell r="B121">
            <v>165.61</v>
          </cell>
          <cell r="C121">
            <v>6202.7</v>
          </cell>
          <cell r="D121">
            <v>1027229</v>
          </cell>
        </row>
        <row r="122">
          <cell r="A122" t="str">
            <v>5-1-401</v>
          </cell>
          <cell r="B122">
            <v>166.63</v>
          </cell>
          <cell r="C122">
            <v>6102.7</v>
          </cell>
          <cell r="D122">
            <v>1016893</v>
          </cell>
        </row>
        <row r="123">
          <cell r="A123" t="str">
            <v>5-1-301</v>
          </cell>
          <cell r="B123">
            <v>165.61</v>
          </cell>
          <cell r="C123">
            <v>6102.7</v>
          </cell>
          <cell r="D123">
            <v>1010668</v>
          </cell>
        </row>
        <row r="124">
          <cell r="A124" t="str">
            <v>5-1-201</v>
          </cell>
          <cell r="B124">
            <v>199.23</v>
          </cell>
          <cell r="C124">
            <v>5952.7</v>
          </cell>
          <cell r="D124">
            <v>1185956</v>
          </cell>
        </row>
        <row r="125">
          <cell r="A125" t="str">
            <v>5-1-1702</v>
          </cell>
          <cell r="B125">
            <v>165.61</v>
          </cell>
          <cell r="C125">
            <v>5832.7</v>
          </cell>
          <cell r="D125">
            <v>965953</v>
          </cell>
        </row>
        <row r="126">
          <cell r="A126" t="str">
            <v>5-1-1602</v>
          </cell>
          <cell r="B126">
            <v>166.63</v>
          </cell>
          <cell r="C126">
            <v>6232.7</v>
          </cell>
          <cell r="D126">
            <v>1038555</v>
          </cell>
        </row>
        <row r="127">
          <cell r="A127" t="str">
            <v>5-1-1502</v>
          </cell>
          <cell r="B127">
            <v>165.61</v>
          </cell>
          <cell r="C127">
            <v>6262.7</v>
          </cell>
          <cell r="D127">
            <v>1037166</v>
          </cell>
        </row>
        <row r="128">
          <cell r="A128" t="str">
            <v>5-1-1402</v>
          </cell>
          <cell r="B128">
            <v>166.63</v>
          </cell>
          <cell r="C128">
            <v>6162.7</v>
          </cell>
          <cell r="D128">
            <v>1026891</v>
          </cell>
        </row>
        <row r="129">
          <cell r="A129" t="str">
            <v>5-1-1302</v>
          </cell>
          <cell r="B129">
            <v>165.61</v>
          </cell>
          <cell r="C129">
            <v>6222.7</v>
          </cell>
          <cell r="D129">
            <v>1030541</v>
          </cell>
        </row>
        <row r="130">
          <cell r="A130" t="str">
            <v>5-1-1202</v>
          </cell>
          <cell r="B130">
            <v>166.63</v>
          </cell>
          <cell r="C130">
            <v>6212.7</v>
          </cell>
          <cell r="D130">
            <v>1035222</v>
          </cell>
        </row>
        <row r="131">
          <cell r="A131" t="str">
            <v>5-1-1102</v>
          </cell>
          <cell r="B131">
            <v>165.61</v>
          </cell>
          <cell r="C131">
            <v>6202.7</v>
          </cell>
          <cell r="D131">
            <v>1027229</v>
          </cell>
        </row>
        <row r="132">
          <cell r="A132" t="str">
            <v>5-1-1002</v>
          </cell>
          <cell r="B132">
            <v>166.63</v>
          </cell>
          <cell r="C132">
            <v>6192.7</v>
          </cell>
          <cell r="D132">
            <v>1031890</v>
          </cell>
        </row>
        <row r="133">
          <cell r="A133" t="str">
            <v>5-1-902</v>
          </cell>
          <cell r="B133">
            <v>165.61</v>
          </cell>
          <cell r="C133">
            <v>6172.7</v>
          </cell>
          <cell r="D133">
            <v>1022261</v>
          </cell>
        </row>
        <row r="134">
          <cell r="A134" t="str">
            <v>5-1-802</v>
          </cell>
          <cell r="B134">
            <v>166.63</v>
          </cell>
          <cell r="C134">
            <v>6152.7</v>
          </cell>
          <cell r="D134">
            <v>1025224</v>
          </cell>
        </row>
        <row r="135">
          <cell r="A135" t="str">
            <v>5-1-702</v>
          </cell>
          <cell r="B135">
            <v>165.61</v>
          </cell>
          <cell r="C135">
            <v>6132.7</v>
          </cell>
          <cell r="D135">
            <v>1015636</v>
          </cell>
        </row>
        <row r="136">
          <cell r="A136" t="str">
            <v>5-1-602</v>
          </cell>
          <cell r="B136">
            <v>166.63</v>
          </cell>
          <cell r="C136">
            <v>6112.7</v>
          </cell>
          <cell r="D136">
            <v>1018559</v>
          </cell>
        </row>
        <row r="137">
          <cell r="A137" t="str">
            <v>5-1-502</v>
          </cell>
          <cell r="B137">
            <v>165.61</v>
          </cell>
          <cell r="C137">
            <v>6092.7</v>
          </cell>
          <cell r="D137">
            <v>1009012</v>
          </cell>
        </row>
        <row r="138">
          <cell r="A138" t="str">
            <v>5-1-402</v>
          </cell>
          <cell r="B138">
            <v>166.63</v>
          </cell>
          <cell r="C138">
            <v>5992.7</v>
          </cell>
          <cell r="D138">
            <v>998564</v>
          </cell>
        </row>
        <row r="139">
          <cell r="A139" t="str">
            <v>5-1-302</v>
          </cell>
          <cell r="B139">
            <v>165.61</v>
          </cell>
          <cell r="C139">
            <v>5992.7</v>
          </cell>
          <cell r="D139">
            <v>992451</v>
          </cell>
        </row>
        <row r="140">
          <cell r="A140" t="str">
            <v>5-1-202</v>
          </cell>
          <cell r="B140">
            <v>199.23</v>
          </cell>
          <cell r="C140">
            <v>5842.7</v>
          </cell>
          <cell r="D140">
            <v>1164041</v>
          </cell>
        </row>
        <row r="141">
          <cell r="A141" t="str">
            <v>5-2-1701</v>
          </cell>
          <cell r="B141">
            <v>165.61</v>
          </cell>
          <cell r="C141">
            <v>5862.7</v>
          </cell>
          <cell r="D141">
            <v>970922</v>
          </cell>
        </row>
        <row r="142">
          <cell r="A142" t="str">
            <v>5-2-1601</v>
          </cell>
          <cell r="B142">
            <v>166.63</v>
          </cell>
          <cell r="C142">
            <v>6262.7</v>
          </cell>
          <cell r="D142">
            <v>1043554</v>
          </cell>
        </row>
        <row r="143">
          <cell r="A143" t="str">
            <v>5-2-1501</v>
          </cell>
          <cell r="B143">
            <v>165.61</v>
          </cell>
          <cell r="C143">
            <v>6292.7</v>
          </cell>
          <cell r="D143">
            <v>1042134</v>
          </cell>
        </row>
        <row r="144">
          <cell r="A144" t="str">
            <v>5-2-1401</v>
          </cell>
          <cell r="B144">
            <v>166.63</v>
          </cell>
          <cell r="C144">
            <v>6192.7</v>
          </cell>
          <cell r="D144">
            <v>1031890</v>
          </cell>
        </row>
        <row r="145">
          <cell r="A145" t="str">
            <v>5-2-1301</v>
          </cell>
          <cell r="B145">
            <v>165.61</v>
          </cell>
          <cell r="C145">
            <v>6252.7</v>
          </cell>
          <cell r="D145">
            <v>1035510</v>
          </cell>
        </row>
        <row r="146">
          <cell r="A146" t="str">
            <v>5-2-1201</v>
          </cell>
          <cell r="B146">
            <v>166.63</v>
          </cell>
          <cell r="C146">
            <v>6242.7</v>
          </cell>
          <cell r="D146">
            <v>1040221</v>
          </cell>
        </row>
        <row r="147">
          <cell r="A147" t="str">
            <v>5-2-1101</v>
          </cell>
          <cell r="B147">
            <v>165.61</v>
          </cell>
          <cell r="C147">
            <v>6232.7</v>
          </cell>
          <cell r="D147">
            <v>1032197</v>
          </cell>
        </row>
        <row r="148">
          <cell r="A148" t="str">
            <v>5-2-1001</v>
          </cell>
          <cell r="B148">
            <v>166.63</v>
          </cell>
          <cell r="C148">
            <v>6222.7</v>
          </cell>
          <cell r="D148">
            <v>1036889</v>
          </cell>
        </row>
        <row r="149">
          <cell r="A149" t="str">
            <v>5-2-901</v>
          </cell>
          <cell r="B149">
            <v>165.61</v>
          </cell>
          <cell r="C149">
            <v>6202.7</v>
          </cell>
          <cell r="D149">
            <v>1027229</v>
          </cell>
        </row>
        <row r="150">
          <cell r="A150" t="str">
            <v>5-2-801</v>
          </cell>
          <cell r="B150">
            <v>166.63</v>
          </cell>
          <cell r="C150">
            <v>6182.7</v>
          </cell>
          <cell r="D150">
            <v>1030223</v>
          </cell>
        </row>
        <row r="151">
          <cell r="A151" t="str">
            <v>5-2-701</v>
          </cell>
          <cell r="B151">
            <v>165.61</v>
          </cell>
          <cell r="C151">
            <v>6162.7</v>
          </cell>
          <cell r="D151">
            <v>1020605</v>
          </cell>
        </row>
        <row r="152">
          <cell r="A152" t="str">
            <v>5-2-601</v>
          </cell>
          <cell r="B152">
            <v>166.63</v>
          </cell>
          <cell r="C152">
            <v>6142.7</v>
          </cell>
          <cell r="D152">
            <v>1023558</v>
          </cell>
        </row>
        <row r="153">
          <cell r="A153" t="str">
            <v>5-2-501</v>
          </cell>
          <cell r="B153">
            <v>165.61</v>
          </cell>
          <cell r="C153">
            <v>6122.7</v>
          </cell>
          <cell r="D153">
            <v>1013980</v>
          </cell>
        </row>
        <row r="154">
          <cell r="A154" t="str">
            <v>5-2-401</v>
          </cell>
          <cell r="B154">
            <v>166.63</v>
          </cell>
          <cell r="C154">
            <v>6022.7</v>
          </cell>
          <cell r="D154">
            <v>1003563</v>
          </cell>
        </row>
        <row r="155">
          <cell r="A155" t="str">
            <v>5-2-301</v>
          </cell>
          <cell r="B155">
            <v>165.61</v>
          </cell>
          <cell r="C155">
            <v>6022.7</v>
          </cell>
          <cell r="D155">
            <v>997419</v>
          </cell>
        </row>
        <row r="156">
          <cell r="A156" t="str">
            <v>5-2-201</v>
          </cell>
          <cell r="B156">
            <v>199.23</v>
          </cell>
          <cell r="C156">
            <v>5872.7</v>
          </cell>
          <cell r="D156">
            <v>1170018</v>
          </cell>
        </row>
        <row r="157">
          <cell r="A157" t="str">
            <v>5-2-1702</v>
          </cell>
          <cell r="B157">
            <v>165.61</v>
          </cell>
          <cell r="C157">
            <v>6052.7</v>
          </cell>
          <cell r="D157">
            <v>1002388</v>
          </cell>
        </row>
        <row r="158">
          <cell r="A158" t="str">
            <v>5-2-1602</v>
          </cell>
          <cell r="B158">
            <v>166.63</v>
          </cell>
          <cell r="C158">
            <v>6452.7</v>
          </cell>
          <cell r="D158">
            <v>1075213</v>
          </cell>
        </row>
        <row r="159">
          <cell r="A159" t="str">
            <v>5-2-1502</v>
          </cell>
          <cell r="B159">
            <v>165.61</v>
          </cell>
          <cell r="C159">
            <v>6482.7</v>
          </cell>
          <cell r="D159">
            <v>1073600</v>
          </cell>
        </row>
        <row r="160">
          <cell r="A160" t="str">
            <v>5-2-1402</v>
          </cell>
          <cell r="B160">
            <v>166.63</v>
          </cell>
          <cell r="C160">
            <v>6382.7</v>
          </cell>
          <cell r="D160">
            <v>1063549</v>
          </cell>
        </row>
        <row r="161">
          <cell r="A161" t="str">
            <v>5-2-1302</v>
          </cell>
          <cell r="B161">
            <v>165.61</v>
          </cell>
          <cell r="C161">
            <v>6442.7</v>
          </cell>
          <cell r="D161">
            <v>1066976</v>
          </cell>
        </row>
        <row r="162">
          <cell r="A162" t="str">
            <v>5-2-1202</v>
          </cell>
          <cell r="B162">
            <v>166.63</v>
          </cell>
          <cell r="C162">
            <v>6432.7</v>
          </cell>
          <cell r="D162">
            <v>1071881</v>
          </cell>
        </row>
        <row r="163">
          <cell r="A163" t="str">
            <v>5-2-1102</v>
          </cell>
          <cell r="B163">
            <v>165.61</v>
          </cell>
          <cell r="C163">
            <v>6422.7</v>
          </cell>
          <cell r="D163">
            <v>1063663</v>
          </cell>
        </row>
        <row r="164">
          <cell r="A164" t="str">
            <v>5-2-1002</v>
          </cell>
          <cell r="B164">
            <v>166.63</v>
          </cell>
          <cell r="C164">
            <v>6412.7</v>
          </cell>
          <cell r="D164">
            <v>1068548</v>
          </cell>
        </row>
        <row r="165">
          <cell r="A165" t="str">
            <v>5-2-902</v>
          </cell>
          <cell r="B165">
            <v>165.61</v>
          </cell>
          <cell r="C165">
            <v>6392.7</v>
          </cell>
          <cell r="D165">
            <v>1058695</v>
          </cell>
        </row>
        <row r="166">
          <cell r="A166" t="str">
            <v>5-2-802</v>
          </cell>
          <cell r="B166">
            <v>166.63</v>
          </cell>
          <cell r="C166">
            <v>6372.7</v>
          </cell>
          <cell r="D166">
            <v>1061883</v>
          </cell>
        </row>
        <row r="167">
          <cell r="A167" t="str">
            <v>5-2-702</v>
          </cell>
          <cell r="B167">
            <v>165.61</v>
          </cell>
          <cell r="C167">
            <v>6352.7</v>
          </cell>
          <cell r="D167">
            <v>1052071</v>
          </cell>
        </row>
        <row r="168">
          <cell r="A168" t="str">
            <v>5-2-602</v>
          </cell>
          <cell r="B168">
            <v>166.63</v>
          </cell>
          <cell r="C168">
            <v>6332.7</v>
          </cell>
          <cell r="D168">
            <v>1055218</v>
          </cell>
        </row>
        <row r="169">
          <cell r="A169" t="str">
            <v>5-2-502</v>
          </cell>
          <cell r="B169">
            <v>165.61</v>
          </cell>
          <cell r="C169">
            <v>6312.7</v>
          </cell>
          <cell r="D169">
            <v>1045446</v>
          </cell>
        </row>
        <row r="170">
          <cell r="A170" t="str">
            <v>5-2-402</v>
          </cell>
          <cell r="B170">
            <v>166.63</v>
          </cell>
          <cell r="C170">
            <v>6212.7</v>
          </cell>
          <cell r="D170">
            <v>1035222</v>
          </cell>
        </row>
        <row r="171">
          <cell r="A171" t="str">
            <v>5-2-302</v>
          </cell>
          <cell r="B171">
            <v>165.61</v>
          </cell>
          <cell r="C171">
            <v>6212.7</v>
          </cell>
          <cell r="D171">
            <v>1028885</v>
          </cell>
        </row>
        <row r="172">
          <cell r="A172" t="str">
            <v>5-2-202</v>
          </cell>
          <cell r="B172">
            <v>199.23</v>
          </cell>
          <cell r="C172">
            <v>6062.7</v>
          </cell>
          <cell r="D172">
            <v>1207872</v>
          </cell>
        </row>
        <row r="173">
          <cell r="A173" t="str">
            <v>7-1-2601</v>
          </cell>
          <cell r="B173">
            <v>147.92</v>
          </cell>
          <cell r="C173">
            <v>5793.6</v>
          </cell>
          <cell r="D173">
            <v>856989</v>
          </cell>
        </row>
        <row r="174">
          <cell r="A174" t="str">
            <v>7-1-2501</v>
          </cell>
          <cell r="B174">
            <v>147.92</v>
          </cell>
          <cell r="C174">
            <v>6293.6</v>
          </cell>
          <cell r="D174">
            <v>930949</v>
          </cell>
        </row>
        <row r="175">
          <cell r="A175" t="str">
            <v>7-1-2401</v>
          </cell>
          <cell r="B175">
            <v>147.92</v>
          </cell>
          <cell r="C175">
            <v>6393.6</v>
          </cell>
          <cell r="D175">
            <v>945741</v>
          </cell>
        </row>
        <row r="176">
          <cell r="A176" t="str">
            <v>7-1-2301</v>
          </cell>
          <cell r="B176">
            <v>147.92</v>
          </cell>
          <cell r="C176">
            <v>6403.6</v>
          </cell>
          <cell r="D176">
            <v>947221</v>
          </cell>
        </row>
        <row r="177">
          <cell r="A177" t="str">
            <v>7-1-2201</v>
          </cell>
          <cell r="B177">
            <v>147.92</v>
          </cell>
          <cell r="C177">
            <v>6413.6</v>
          </cell>
          <cell r="D177">
            <v>948700</v>
          </cell>
        </row>
        <row r="178">
          <cell r="A178" t="str">
            <v>7-1-2101</v>
          </cell>
          <cell r="B178">
            <v>147.92</v>
          </cell>
          <cell r="C178">
            <v>6423.6</v>
          </cell>
          <cell r="D178">
            <v>950179</v>
          </cell>
        </row>
        <row r="179">
          <cell r="A179" t="str">
            <v>7-1-2001</v>
          </cell>
          <cell r="B179">
            <v>147.92</v>
          </cell>
          <cell r="C179">
            <v>6433.6</v>
          </cell>
          <cell r="D179">
            <v>951658</v>
          </cell>
        </row>
        <row r="180">
          <cell r="A180" t="str">
            <v>7-1-1901</v>
          </cell>
          <cell r="B180">
            <v>147.92</v>
          </cell>
          <cell r="C180">
            <v>6423.6</v>
          </cell>
          <cell r="D180">
            <v>950179</v>
          </cell>
        </row>
        <row r="181">
          <cell r="A181" t="str">
            <v>7-1-1801</v>
          </cell>
          <cell r="B181">
            <v>147.92</v>
          </cell>
          <cell r="C181">
            <v>6323.6</v>
          </cell>
          <cell r="D181">
            <v>935387</v>
          </cell>
        </row>
        <row r="182">
          <cell r="A182" t="str">
            <v>7-1-1701</v>
          </cell>
          <cell r="B182">
            <v>147.92</v>
          </cell>
          <cell r="C182">
            <v>6403.6</v>
          </cell>
          <cell r="D182">
            <v>947221</v>
          </cell>
        </row>
        <row r="183">
          <cell r="A183" t="str">
            <v>7-1-1601</v>
          </cell>
          <cell r="B183">
            <v>147.92</v>
          </cell>
          <cell r="C183">
            <v>6393.6</v>
          </cell>
          <cell r="D183">
            <v>945741</v>
          </cell>
        </row>
        <row r="184">
          <cell r="A184" t="str">
            <v>7-1-1501</v>
          </cell>
          <cell r="B184">
            <v>147.92</v>
          </cell>
          <cell r="C184">
            <v>6383.6</v>
          </cell>
          <cell r="D184">
            <v>944262</v>
          </cell>
        </row>
        <row r="185">
          <cell r="A185" t="str">
            <v>7-1-1401</v>
          </cell>
          <cell r="B185">
            <v>147.92</v>
          </cell>
          <cell r="C185">
            <v>6283.6</v>
          </cell>
          <cell r="D185">
            <v>929470</v>
          </cell>
        </row>
        <row r="186">
          <cell r="A186" t="str">
            <v>7-1-1301</v>
          </cell>
          <cell r="B186">
            <v>147.92</v>
          </cell>
          <cell r="C186">
            <v>6343.6</v>
          </cell>
          <cell r="D186">
            <v>938345</v>
          </cell>
        </row>
        <row r="187">
          <cell r="A187" t="str">
            <v>7-1-1201</v>
          </cell>
          <cell r="B187">
            <v>147.92</v>
          </cell>
          <cell r="C187">
            <v>6323.6</v>
          </cell>
          <cell r="D187">
            <v>935387</v>
          </cell>
        </row>
        <row r="188">
          <cell r="A188" t="str">
            <v>7-1-1101</v>
          </cell>
          <cell r="B188">
            <v>147.92</v>
          </cell>
          <cell r="C188">
            <v>6303.6</v>
          </cell>
          <cell r="D188">
            <v>932429</v>
          </cell>
        </row>
        <row r="189">
          <cell r="A189" t="str">
            <v>7-1-1001</v>
          </cell>
          <cell r="B189">
            <v>147.92</v>
          </cell>
          <cell r="C189">
            <v>6283.6</v>
          </cell>
          <cell r="D189">
            <v>929470</v>
          </cell>
        </row>
        <row r="190">
          <cell r="A190" t="str">
            <v>7-1-901</v>
          </cell>
          <cell r="B190">
            <v>147.92</v>
          </cell>
          <cell r="C190">
            <v>6253.6</v>
          </cell>
          <cell r="D190">
            <v>925033</v>
          </cell>
        </row>
        <row r="191">
          <cell r="A191" t="str">
            <v>7-1-801</v>
          </cell>
          <cell r="B191">
            <v>147.92</v>
          </cell>
          <cell r="C191">
            <v>6223.6</v>
          </cell>
          <cell r="D191">
            <v>920595</v>
          </cell>
        </row>
        <row r="192">
          <cell r="A192" t="str">
            <v>7-1-701</v>
          </cell>
          <cell r="B192">
            <v>147.92</v>
          </cell>
          <cell r="C192">
            <v>6193.6</v>
          </cell>
          <cell r="D192">
            <v>916157</v>
          </cell>
        </row>
        <row r="193">
          <cell r="A193" t="str">
            <v>7-1-601</v>
          </cell>
          <cell r="B193">
            <v>147.92</v>
          </cell>
          <cell r="C193">
            <v>6163.6</v>
          </cell>
          <cell r="D193">
            <v>911720</v>
          </cell>
        </row>
        <row r="194">
          <cell r="A194" t="str">
            <v>7-1-501</v>
          </cell>
          <cell r="B194">
            <v>147.92</v>
          </cell>
          <cell r="C194">
            <v>5963.6</v>
          </cell>
          <cell r="D194">
            <v>882136</v>
          </cell>
        </row>
        <row r="195">
          <cell r="A195" t="str">
            <v>7-1-401</v>
          </cell>
          <cell r="B195">
            <v>147.92</v>
          </cell>
          <cell r="C195">
            <v>5863.6</v>
          </cell>
          <cell r="D195">
            <v>867344</v>
          </cell>
        </row>
        <row r="196">
          <cell r="A196" t="str">
            <v>7-1-301</v>
          </cell>
          <cell r="B196">
            <v>147.92</v>
          </cell>
          <cell r="C196">
            <v>5913.6</v>
          </cell>
          <cell r="D196">
            <v>874740</v>
          </cell>
        </row>
        <row r="197">
          <cell r="A197" t="str">
            <v>7-1-201</v>
          </cell>
          <cell r="B197">
            <v>130.34</v>
          </cell>
          <cell r="C197">
            <v>5813.6</v>
          </cell>
          <cell r="D197">
            <v>757745</v>
          </cell>
        </row>
        <row r="198">
          <cell r="A198" t="str">
            <v>7-1-101</v>
          </cell>
          <cell r="B198">
            <v>125.57</v>
          </cell>
          <cell r="C198">
            <v>5563.6</v>
          </cell>
          <cell r="D198">
            <v>698621</v>
          </cell>
        </row>
        <row r="199">
          <cell r="A199" t="str">
            <v>7-1-2602</v>
          </cell>
          <cell r="B199">
            <v>147.92</v>
          </cell>
          <cell r="C199">
            <v>5683.6</v>
          </cell>
          <cell r="D199">
            <v>840718</v>
          </cell>
        </row>
        <row r="200">
          <cell r="A200" t="str">
            <v>7-1-2502</v>
          </cell>
          <cell r="B200">
            <v>147.92</v>
          </cell>
          <cell r="C200">
            <v>6183.6</v>
          </cell>
          <cell r="D200">
            <v>914678</v>
          </cell>
        </row>
        <row r="201">
          <cell r="A201" t="str">
            <v>7-1-2402</v>
          </cell>
          <cell r="B201">
            <v>147.92</v>
          </cell>
          <cell r="C201">
            <v>6283.6</v>
          </cell>
          <cell r="D201">
            <v>929470</v>
          </cell>
        </row>
        <row r="202">
          <cell r="A202" t="str">
            <v>7-1-2302</v>
          </cell>
          <cell r="B202">
            <v>147.92</v>
          </cell>
          <cell r="C202">
            <v>6293.6</v>
          </cell>
          <cell r="D202">
            <v>930949</v>
          </cell>
        </row>
        <row r="203">
          <cell r="A203" t="str">
            <v>7-1-2202</v>
          </cell>
          <cell r="B203">
            <v>147.92</v>
          </cell>
          <cell r="C203">
            <v>6303.6</v>
          </cell>
          <cell r="D203">
            <v>932429</v>
          </cell>
        </row>
        <row r="204">
          <cell r="A204" t="str">
            <v>7-1-2102</v>
          </cell>
          <cell r="B204">
            <v>147.92</v>
          </cell>
          <cell r="C204">
            <v>6313.6</v>
          </cell>
          <cell r="D204">
            <v>933908</v>
          </cell>
        </row>
        <row r="205">
          <cell r="A205" t="str">
            <v>7-1-2002</v>
          </cell>
          <cell r="B205">
            <v>147.92</v>
          </cell>
          <cell r="C205">
            <v>6323.6</v>
          </cell>
          <cell r="D205">
            <v>935387</v>
          </cell>
        </row>
        <row r="206">
          <cell r="A206" t="str">
            <v>7-1-1902</v>
          </cell>
          <cell r="B206">
            <v>147.92</v>
          </cell>
          <cell r="C206">
            <v>6313.6</v>
          </cell>
          <cell r="D206">
            <v>933908</v>
          </cell>
        </row>
        <row r="207">
          <cell r="A207" t="str">
            <v>7-1-1802</v>
          </cell>
          <cell r="B207">
            <v>147.92</v>
          </cell>
          <cell r="C207">
            <v>6213.6</v>
          </cell>
          <cell r="D207">
            <v>919116</v>
          </cell>
        </row>
        <row r="208">
          <cell r="A208" t="str">
            <v>7-1-1702</v>
          </cell>
          <cell r="B208">
            <v>147.92</v>
          </cell>
          <cell r="C208">
            <v>6293.6</v>
          </cell>
          <cell r="D208">
            <v>930949</v>
          </cell>
        </row>
        <row r="209">
          <cell r="A209" t="str">
            <v>7-1-1602</v>
          </cell>
          <cell r="B209">
            <v>147.92</v>
          </cell>
          <cell r="C209">
            <v>6283.6</v>
          </cell>
          <cell r="D209">
            <v>929470</v>
          </cell>
        </row>
        <row r="210">
          <cell r="A210" t="str">
            <v>7-1-1502</v>
          </cell>
          <cell r="B210">
            <v>147.92</v>
          </cell>
          <cell r="C210">
            <v>6273.6</v>
          </cell>
          <cell r="D210">
            <v>927991</v>
          </cell>
        </row>
        <row r="211">
          <cell r="A211" t="str">
            <v>7-1-1402</v>
          </cell>
          <cell r="B211">
            <v>147.92</v>
          </cell>
          <cell r="C211">
            <v>6173.6</v>
          </cell>
          <cell r="D211">
            <v>913199</v>
          </cell>
        </row>
        <row r="212">
          <cell r="A212" t="str">
            <v>7-1-1302</v>
          </cell>
          <cell r="B212">
            <v>147.92</v>
          </cell>
          <cell r="C212">
            <v>6233.6</v>
          </cell>
          <cell r="D212">
            <v>922074</v>
          </cell>
        </row>
        <row r="213">
          <cell r="A213" t="str">
            <v>7-1-1202</v>
          </cell>
          <cell r="B213">
            <v>147.92</v>
          </cell>
          <cell r="C213">
            <v>6213.6</v>
          </cell>
          <cell r="D213">
            <v>919116</v>
          </cell>
        </row>
        <row r="214">
          <cell r="A214" t="str">
            <v>7-1-1102</v>
          </cell>
          <cell r="B214">
            <v>147.92</v>
          </cell>
          <cell r="C214">
            <v>6193.6</v>
          </cell>
          <cell r="D214">
            <v>916157</v>
          </cell>
        </row>
        <row r="215">
          <cell r="A215" t="str">
            <v>7-1-1002</v>
          </cell>
          <cell r="B215">
            <v>147.92</v>
          </cell>
          <cell r="C215">
            <v>6173.6</v>
          </cell>
          <cell r="D215">
            <v>913199</v>
          </cell>
        </row>
        <row r="216">
          <cell r="A216" t="str">
            <v>7-1-902</v>
          </cell>
          <cell r="B216">
            <v>147.92</v>
          </cell>
          <cell r="C216">
            <v>6143.6</v>
          </cell>
          <cell r="D216">
            <v>908761</v>
          </cell>
        </row>
        <row r="217">
          <cell r="A217" t="str">
            <v>7-1-802</v>
          </cell>
          <cell r="B217">
            <v>147.92</v>
          </cell>
          <cell r="C217">
            <v>6113.6</v>
          </cell>
          <cell r="D217">
            <v>904324</v>
          </cell>
        </row>
        <row r="218">
          <cell r="A218" t="str">
            <v>7-1-702</v>
          </cell>
          <cell r="B218">
            <v>147.92</v>
          </cell>
          <cell r="C218">
            <v>6083.6</v>
          </cell>
          <cell r="D218">
            <v>899886</v>
          </cell>
        </row>
        <row r="219">
          <cell r="A219" t="str">
            <v>7-1-602</v>
          </cell>
          <cell r="B219">
            <v>147.92</v>
          </cell>
          <cell r="C219">
            <v>6053.6</v>
          </cell>
          <cell r="D219">
            <v>895449</v>
          </cell>
        </row>
        <row r="220">
          <cell r="A220" t="str">
            <v>7-1-502</v>
          </cell>
          <cell r="B220">
            <v>147.92</v>
          </cell>
          <cell r="C220">
            <v>5853.6</v>
          </cell>
          <cell r="D220">
            <v>865865</v>
          </cell>
        </row>
        <row r="221">
          <cell r="A221" t="str">
            <v>7-1-402</v>
          </cell>
          <cell r="B221">
            <v>147.92</v>
          </cell>
          <cell r="C221">
            <v>5753.6</v>
          </cell>
          <cell r="D221">
            <v>851073</v>
          </cell>
        </row>
        <row r="222">
          <cell r="A222" t="str">
            <v>7-1-302</v>
          </cell>
          <cell r="B222">
            <v>147.92</v>
          </cell>
          <cell r="C222">
            <v>5803.6</v>
          </cell>
          <cell r="D222">
            <v>858469</v>
          </cell>
        </row>
        <row r="223">
          <cell r="A223" t="str">
            <v>7-1-202</v>
          </cell>
          <cell r="B223">
            <v>130.34</v>
          </cell>
          <cell r="C223">
            <v>5703.6</v>
          </cell>
          <cell r="D223">
            <v>743407</v>
          </cell>
        </row>
        <row r="224">
          <cell r="A224" t="str">
            <v>7-1-102</v>
          </cell>
          <cell r="B224">
            <v>125.57</v>
          </cell>
          <cell r="C224">
            <v>5453.6</v>
          </cell>
          <cell r="D224">
            <v>684809</v>
          </cell>
        </row>
        <row r="225">
          <cell r="A225" t="str">
            <v>7-2-2601</v>
          </cell>
          <cell r="B225">
            <v>147.92</v>
          </cell>
          <cell r="C225">
            <v>5713.6</v>
          </cell>
          <cell r="D225">
            <v>845156</v>
          </cell>
        </row>
        <row r="226">
          <cell r="A226" t="str">
            <v>7-2-2501</v>
          </cell>
          <cell r="B226">
            <v>147.92</v>
          </cell>
          <cell r="C226">
            <v>6213.6</v>
          </cell>
          <cell r="D226">
            <v>919116</v>
          </cell>
        </row>
        <row r="227">
          <cell r="A227" t="str">
            <v>7-2-2401</v>
          </cell>
          <cell r="B227">
            <v>147.92</v>
          </cell>
          <cell r="C227">
            <v>6313.6</v>
          </cell>
          <cell r="D227">
            <v>933908</v>
          </cell>
        </row>
        <row r="228">
          <cell r="A228" t="str">
            <v>7-2-2301</v>
          </cell>
          <cell r="B228">
            <v>147.92</v>
          </cell>
          <cell r="C228">
            <v>6323.6</v>
          </cell>
          <cell r="D228">
            <v>935387</v>
          </cell>
        </row>
        <row r="229">
          <cell r="A229" t="str">
            <v>7-2-2201</v>
          </cell>
          <cell r="B229">
            <v>147.92</v>
          </cell>
          <cell r="C229">
            <v>6333.6</v>
          </cell>
          <cell r="D229">
            <v>936866</v>
          </cell>
        </row>
        <row r="230">
          <cell r="A230" t="str">
            <v>7-2-2101</v>
          </cell>
          <cell r="B230">
            <v>147.92</v>
          </cell>
          <cell r="C230">
            <v>6343.6</v>
          </cell>
          <cell r="D230">
            <v>938345</v>
          </cell>
        </row>
        <row r="231">
          <cell r="A231" t="str">
            <v>7-2-2001</v>
          </cell>
          <cell r="B231">
            <v>147.92</v>
          </cell>
          <cell r="C231">
            <v>6353.6</v>
          </cell>
          <cell r="D231">
            <v>939825</v>
          </cell>
        </row>
        <row r="232">
          <cell r="A232" t="str">
            <v>7-2-1901</v>
          </cell>
          <cell r="B232">
            <v>147.92</v>
          </cell>
          <cell r="C232">
            <v>6343.6</v>
          </cell>
          <cell r="D232">
            <v>938345</v>
          </cell>
        </row>
        <row r="233">
          <cell r="A233" t="str">
            <v>7-2-1801</v>
          </cell>
          <cell r="B233">
            <v>147.92</v>
          </cell>
          <cell r="C233">
            <v>6243.6</v>
          </cell>
          <cell r="D233">
            <v>923553</v>
          </cell>
        </row>
        <row r="234">
          <cell r="A234" t="str">
            <v>7-2-1701</v>
          </cell>
          <cell r="B234">
            <v>147.92</v>
          </cell>
          <cell r="C234">
            <v>6323.6</v>
          </cell>
          <cell r="D234">
            <v>935387</v>
          </cell>
        </row>
        <row r="235">
          <cell r="A235" t="str">
            <v>7-2-1601</v>
          </cell>
          <cell r="B235">
            <v>147.92</v>
          </cell>
          <cell r="C235">
            <v>6313.6</v>
          </cell>
          <cell r="D235">
            <v>933908</v>
          </cell>
        </row>
        <row r="236">
          <cell r="A236" t="str">
            <v>7-2-1501</v>
          </cell>
          <cell r="B236">
            <v>147.92</v>
          </cell>
          <cell r="C236">
            <v>6303.6</v>
          </cell>
          <cell r="D236">
            <v>932429</v>
          </cell>
        </row>
        <row r="237">
          <cell r="A237" t="str">
            <v>7-2-1401</v>
          </cell>
          <cell r="B237">
            <v>147.92</v>
          </cell>
          <cell r="C237">
            <v>6203.6</v>
          </cell>
          <cell r="D237">
            <v>917637</v>
          </cell>
        </row>
        <row r="238">
          <cell r="A238" t="str">
            <v>7-2-1301</v>
          </cell>
          <cell r="B238">
            <v>147.92</v>
          </cell>
          <cell r="C238">
            <v>6263.6</v>
          </cell>
          <cell r="D238">
            <v>926512</v>
          </cell>
        </row>
        <row r="239">
          <cell r="A239" t="str">
            <v>7-2-1201</v>
          </cell>
          <cell r="B239">
            <v>147.92</v>
          </cell>
          <cell r="C239">
            <v>6243.6</v>
          </cell>
          <cell r="D239">
            <v>923553</v>
          </cell>
        </row>
        <row r="240">
          <cell r="A240" t="str">
            <v>7-2-1101</v>
          </cell>
          <cell r="B240">
            <v>147.92</v>
          </cell>
          <cell r="C240">
            <v>6223.6</v>
          </cell>
          <cell r="D240">
            <v>920595</v>
          </cell>
        </row>
        <row r="241">
          <cell r="A241" t="str">
            <v>7-2-1001</v>
          </cell>
          <cell r="B241">
            <v>147.92</v>
          </cell>
          <cell r="C241">
            <v>6203.6</v>
          </cell>
          <cell r="D241">
            <v>917637</v>
          </cell>
        </row>
        <row r="242">
          <cell r="A242" t="str">
            <v>7-2-901</v>
          </cell>
          <cell r="B242">
            <v>147.92</v>
          </cell>
          <cell r="C242">
            <v>6173.6</v>
          </cell>
          <cell r="D242">
            <v>913199</v>
          </cell>
        </row>
        <row r="243">
          <cell r="A243" t="str">
            <v>7-2-801</v>
          </cell>
          <cell r="B243">
            <v>147.92</v>
          </cell>
          <cell r="C243">
            <v>6143.6</v>
          </cell>
          <cell r="D243">
            <v>908761</v>
          </cell>
        </row>
        <row r="244">
          <cell r="A244" t="str">
            <v>7-2-701</v>
          </cell>
          <cell r="B244">
            <v>147.92</v>
          </cell>
          <cell r="C244">
            <v>6113.6</v>
          </cell>
          <cell r="D244">
            <v>904324</v>
          </cell>
        </row>
        <row r="245">
          <cell r="A245" t="str">
            <v>7-2-601</v>
          </cell>
          <cell r="B245">
            <v>147.92</v>
          </cell>
          <cell r="C245">
            <v>6083.6</v>
          </cell>
          <cell r="D245">
            <v>899886</v>
          </cell>
        </row>
        <row r="246">
          <cell r="A246" t="str">
            <v>7-2-501</v>
          </cell>
          <cell r="B246">
            <v>147.92</v>
          </cell>
          <cell r="C246">
            <v>5883.6</v>
          </cell>
          <cell r="D246">
            <v>870302</v>
          </cell>
        </row>
        <row r="247">
          <cell r="A247" t="str">
            <v>7-2-401</v>
          </cell>
          <cell r="B247">
            <v>147.92</v>
          </cell>
          <cell r="C247">
            <v>5783.6</v>
          </cell>
          <cell r="D247">
            <v>855510</v>
          </cell>
        </row>
        <row r="248">
          <cell r="A248" t="str">
            <v>7-2-301</v>
          </cell>
          <cell r="B248">
            <v>147.92</v>
          </cell>
          <cell r="C248">
            <v>5833.6</v>
          </cell>
          <cell r="D248">
            <v>862906</v>
          </cell>
        </row>
        <row r="249">
          <cell r="A249" t="str">
            <v>7-2-201</v>
          </cell>
          <cell r="B249">
            <v>131.34</v>
          </cell>
          <cell r="C249">
            <v>5733.6</v>
          </cell>
          <cell r="D249">
            <v>753051</v>
          </cell>
        </row>
        <row r="250">
          <cell r="A250" t="str">
            <v>7-2-101</v>
          </cell>
          <cell r="B250">
            <v>126.69</v>
          </cell>
          <cell r="C250">
            <v>5483.6</v>
          </cell>
          <cell r="D250">
            <v>694717</v>
          </cell>
        </row>
        <row r="251">
          <cell r="A251" t="str">
            <v>7-2-2602</v>
          </cell>
          <cell r="B251">
            <v>147.92</v>
          </cell>
          <cell r="C251">
            <v>5903.6</v>
          </cell>
          <cell r="D251">
            <v>873261</v>
          </cell>
        </row>
        <row r="252">
          <cell r="A252" t="str">
            <v>7-2-2502</v>
          </cell>
          <cell r="B252">
            <v>147.92</v>
          </cell>
          <cell r="C252">
            <v>6403.6</v>
          </cell>
          <cell r="D252">
            <v>947221</v>
          </cell>
        </row>
        <row r="253">
          <cell r="A253" t="str">
            <v>7-2-2402</v>
          </cell>
          <cell r="B253">
            <v>147.92</v>
          </cell>
          <cell r="C253">
            <v>6503.6</v>
          </cell>
          <cell r="D253">
            <v>962013</v>
          </cell>
        </row>
        <row r="254">
          <cell r="A254" t="str">
            <v>7-2-2302</v>
          </cell>
          <cell r="B254">
            <v>147.92</v>
          </cell>
          <cell r="C254">
            <v>6513.6</v>
          </cell>
          <cell r="D254">
            <v>963492</v>
          </cell>
        </row>
        <row r="255">
          <cell r="A255" t="str">
            <v>7-2-2202</v>
          </cell>
          <cell r="B255">
            <v>147.92</v>
          </cell>
          <cell r="C255">
            <v>6523.6</v>
          </cell>
          <cell r="D255">
            <v>964971</v>
          </cell>
        </row>
        <row r="256">
          <cell r="A256" t="str">
            <v>7-2-2102</v>
          </cell>
          <cell r="B256">
            <v>147.92</v>
          </cell>
          <cell r="C256">
            <v>6533.6</v>
          </cell>
          <cell r="D256">
            <v>966450</v>
          </cell>
        </row>
        <row r="257">
          <cell r="A257" t="str">
            <v>7-2-2002</v>
          </cell>
          <cell r="B257">
            <v>147.92</v>
          </cell>
          <cell r="C257">
            <v>6543.6</v>
          </cell>
          <cell r="D257">
            <v>967929</v>
          </cell>
        </row>
        <row r="258">
          <cell r="A258" t="str">
            <v>7-2-1902</v>
          </cell>
          <cell r="B258">
            <v>147.92</v>
          </cell>
          <cell r="C258">
            <v>6533.6</v>
          </cell>
          <cell r="D258">
            <v>966450</v>
          </cell>
        </row>
        <row r="259">
          <cell r="A259" t="str">
            <v>7-2-1802</v>
          </cell>
          <cell r="B259">
            <v>147.92</v>
          </cell>
          <cell r="C259">
            <v>6433.6</v>
          </cell>
          <cell r="D259">
            <v>951658</v>
          </cell>
        </row>
        <row r="260">
          <cell r="A260" t="str">
            <v>7-2-1702</v>
          </cell>
          <cell r="B260">
            <v>147.92</v>
          </cell>
          <cell r="C260">
            <v>6513.6</v>
          </cell>
          <cell r="D260">
            <v>963492</v>
          </cell>
        </row>
        <row r="261">
          <cell r="A261" t="str">
            <v>7-2-1602</v>
          </cell>
          <cell r="B261">
            <v>147.92</v>
          </cell>
          <cell r="C261">
            <v>6503.6</v>
          </cell>
          <cell r="D261">
            <v>962013</v>
          </cell>
        </row>
        <row r="262">
          <cell r="A262" t="str">
            <v>7-2-1502</v>
          </cell>
          <cell r="B262">
            <v>147.92</v>
          </cell>
          <cell r="C262">
            <v>6493.6</v>
          </cell>
          <cell r="D262">
            <v>960533</v>
          </cell>
        </row>
        <row r="263">
          <cell r="A263" t="str">
            <v>7-2-1402</v>
          </cell>
          <cell r="B263">
            <v>147.92</v>
          </cell>
          <cell r="C263">
            <v>6393.6</v>
          </cell>
          <cell r="D263">
            <v>945741</v>
          </cell>
        </row>
        <row r="264">
          <cell r="A264" t="str">
            <v>7-2-1302</v>
          </cell>
          <cell r="B264">
            <v>147.92</v>
          </cell>
          <cell r="C264">
            <v>6453.6</v>
          </cell>
          <cell r="D264">
            <v>954617</v>
          </cell>
        </row>
        <row r="265">
          <cell r="A265" t="str">
            <v>7-2-1202</v>
          </cell>
          <cell r="B265">
            <v>147.92</v>
          </cell>
          <cell r="C265">
            <v>6433.6</v>
          </cell>
          <cell r="D265">
            <v>951658</v>
          </cell>
        </row>
        <row r="266">
          <cell r="A266" t="str">
            <v>7-2-1102</v>
          </cell>
          <cell r="B266">
            <v>147.92</v>
          </cell>
          <cell r="C266">
            <v>6413.6</v>
          </cell>
          <cell r="D266">
            <v>948700</v>
          </cell>
        </row>
        <row r="267">
          <cell r="A267" t="str">
            <v>7-2-1002</v>
          </cell>
          <cell r="B267">
            <v>147.92</v>
          </cell>
          <cell r="C267">
            <v>6393.6</v>
          </cell>
          <cell r="D267">
            <v>945741</v>
          </cell>
        </row>
        <row r="268">
          <cell r="A268" t="str">
            <v>7-2-902</v>
          </cell>
          <cell r="B268">
            <v>147.92</v>
          </cell>
          <cell r="C268">
            <v>6363.6</v>
          </cell>
          <cell r="D268">
            <v>941304</v>
          </cell>
        </row>
        <row r="269">
          <cell r="A269" t="str">
            <v>7-2-802</v>
          </cell>
          <cell r="B269">
            <v>147.92</v>
          </cell>
          <cell r="C269">
            <v>6333.6</v>
          </cell>
          <cell r="D269">
            <v>936866</v>
          </cell>
        </row>
        <row r="270">
          <cell r="A270" t="str">
            <v>7-2-702</v>
          </cell>
          <cell r="B270">
            <v>147.92</v>
          </cell>
          <cell r="C270">
            <v>6303.6</v>
          </cell>
          <cell r="D270">
            <v>932429</v>
          </cell>
        </row>
        <row r="271">
          <cell r="A271" t="str">
            <v>7-2-602</v>
          </cell>
          <cell r="B271">
            <v>147.92</v>
          </cell>
          <cell r="C271">
            <v>6273.6</v>
          </cell>
          <cell r="D271">
            <v>927991</v>
          </cell>
        </row>
        <row r="272">
          <cell r="A272" t="str">
            <v>7-2-502</v>
          </cell>
          <cell r="B272">
            <v>147.92</v>
          </cell>
          <cell r="C272">
            <v>6073.6</v>
          </cell>
          <cell r="D272">
            <v>898407</v>
          </cell>
        </row>
        <row r="273">
          <cell r="A273" t="str">
            <v>7-2-402</v>
          </cell>
          <cell r="B273">
            <v>147.92</v>
          </cell>
          <cell r="C273">
            <v>5973.6</v>
          </cell>
          <cell r="D273">
            <v>883615</v>
          </cell>
        </row>
        <row r="274">
          <cell r="A274" t="str">
            <v>7-2-302</v>
          </cell>
          <cell r="B274">
            <v>147.92</v>
          </cell>
          <cell r="C274">
            <v>6023.6</v>
          </cell>
          <cell r="D274">
            <v>891011</v>
          </cell>
        </row>
        <row r="275">
          <cell r="A275" t="str">
            <v>7-2-202</v>
          </cell>
          <cell r="B275">
            <v>130.34</v>
          </cell>
          <cell r="C275">
            <v>5923.6</v>
          </cell>
          <cell r="D275">
            <v>772082</v>
          </cell>
        </row>
        <row r="276">
          <cell r="A276" t="str">
            <v>7-2-102</v>
          </cell>
          <cell r="B276">
            <v>125.57</v>
          </cell>
          <cell r="C276">
            <v>5673.6</v>
          </cell>
          <cell r="D276">
            <v>712434</v>
          </cell>
        </row>
        <row r="277">
          <cell r="A277" t="str">
            <v>9-1-2201</v>
          </cell>
          <cell r="B277">
            <v>149.42</v>
          </cell>
          <cell r="C277">
            <v>5934.8</v>
          </cell>
          <cell r="D277">
            <v>886778</v>
          </cell>
        </row>
        <row r="278">
          <cell r="A278" t="str">
            <v>9-1-2101</v>
          </cell>
          <cell r="B278">
            <v>149.42</v>
          </cell>
          <cell r="C278">
            <v>6434.8</v>
          </cell>
          <cell r="D278">
            <v>961488</v>
          </cell>
        </row>
        <row r="279">
          <cell r="A279" t="str">
            <v>9-1-2001</v>
          </cell>
          <cell r="B279">
            <v>149.42</v>
          </cell>
          <cell r="C279">
            <v>6444.8</v>
          </cell>
          <cell r="D279">
            <v>962982</v>
          </cell>
        </row>
        <row r="280">
          <cell r="A280" t="str">
            <v>9-1-1901</v>
          </cell>
          <cell r="B280">
            <v>149.42</v>
          </cell>
          <cell r="C280">
            <v>6434.8</v>
          </cell>
          <cell r="D280">
            <v>961488</v>
          </cell>
        </row>
        <row r="281">
          <cell r="A281" t="str">
            <v>9-1-1801</v>
          </cell>
          <cell r="B281">
            <v>149.42</v>
          </cell>
          <cell r="C281">
            <v>6334.8</v>
          </cell>
          <cell r="D281">
            <v>946546</v>
          </cell>
        </row>
        <row r="282">
          <cell r="A282" t="str">
            <v>9-1-1701</v>
          </cell>
          <cell r="B282">
            <v>149.42</v>
          </cell>
          <cell r="C282">
            <v>6414.8</v>
          </cell>
          <cell r="D282">
            <v>958499</v>
          </cell>
        </row>
        <row r="283">
          <cell r="A283" t="str">
            <v>9-1-1601</v>
          </cell>
          <cell r="B283">
            <v>149.42</v>
          </cell>
          <cell r="C283">
            <v>6404.8</v>
          </cell>
          <cell r="D283">
            <v>957005</v>
          </cell>
        </row>
        <row r="284">
          <cell r="A284" t="str">
            <v>9-1-1501</v>
          </cell>
          <cell r="B284">
            <v>149.42</v>
          </cell>
          <cell r="C284">
            <v>6394.8</v>
          </cell>
          <cell r="D284">
            <v>955511</v>
          </cell>
        </row>
        <row r="285">
          <cell r="A285" t="str">
            <v>9-1-1401</v>
          </cell>
          <cell r="B285">
            <v>149.42</v>
          </cell>
          <cell r="C285">
            <v>6294.8</v>
          </cell>
          <cell r="D285">
            <v>940569</v>
          </cell>
        </row>
        <row r="286">
          <cell r="A286" t="str">
            <v>9-1-1301</v>
          </cell>
          <cell r="B286">
            <v>149.42</v>
          </cell>
          <cell r="C286">
            <v>6354.8</v>
          </cell>
          <cell r="D286">
            <v>949534</v>
          </cell>
        </row>
        <row r="287">
          <cell r="A287" t="str">
            <v>9-1-1201</v>
          </cell>
          <cell r="B287">
            <v>149.42</v>
          </cell>
          <cell r="C287">
            <v>6334.8</v>
          </cell>
          <cell r="D287">
            <v>946546</v>
          </cell>
        </row>
        <row r="288">
          <cell r="A288" t="str">
            <v>9-1-1101</v>
          </cell>
          <cell r="B288">
            <v>149.42</v>
          </cell>
          <cell r="C288">
            <v>6314.8</v>
          </cell>
          <cell r="D288">
            <v>943557</v>
          </cell>
        </row>
        <row r="289">
          <cell r="A289" t="str">
            <v>9-1-1001</v>
          </cell>
          <cell r="B289">
            <v>149.42</v>
          </cell>
          <cell r="C289">
            <v>6294.8</v>
          </cell>
          <cell r="D289">
            <v>940569</v>
          </cell>
        </row>
        <row r="290">
          <cell r="A290" t="str">
            <v>9-1-901</v>
          </cell>
          <cell r="B290">
            <v>149.42</v>
          </cell>
          <cell r="C290">
            <v>6264.8</v>
          </cell>
          <cell r="D290">
            <v>936086</v>
          </cell>
        </row>
        <row r="291">
          <cell r="A291" t="str">
            <v>9-1-801</v>
          </cell>
          <cell r="B291">
            <v>149.42</v>
          </cell>
          <cell r="C291">
            <v>6234.8</v>
          </cell>
          <cell r="D291">
            <v>931604</v>
          </cell>
        </row>
        <row r="292">
          <cell r="A292" t="str">
            <v>9-1-701</v>
          </cell>
          <cell r="B292">
            <v>149.42</v>
          </cell>
          <cell r="C292">
            <v>6204.8</v>
          </cell>
          <cell r="D292">
            <v>927121</v>
          </cell>
        </row>
        <row r="293">
          <cell r="A293" t="str">
            <v>9-1-601</v>
          </cell>
          <cell r="B293">
            <v>149.42</v>
          </cell>
          <cell r="C293">
            <v>6174.8</v>
          </cell>
          <cell r="D293">
            <v>922639</v>
          </cell>
        </row>
        <row r="294">
          <cell r="A294" t="str">
            <v>9-1-501</v>
          </cell>
          <cell r="B294">
            <v>149.42</v>
          </cell>
          <cell r="C294">
            <v>5974.8</v>
          </cell>
          <cell r="D294">
            <v>892755</v>
          </cell>
        </row>
        <row r="295">
          <cell r="A295" t="str">
            <v>9-1-401</v>
          </cell>
          <cell r="B295">
            <v>149.42</v>
          </cell>
          <cell r="C295">
            <v>5874.8</v>
          </cell>
          <cell r="D295">
            <v>877813</v>
          </cell>
        </row>
        <row r="296">
          <cell r="A296" t="str">
            <v>9-1-301</v>
          </cell>
          <cell r="B296">
            <v>149.42</v>
          </cell>
          <cell r="C296">
            <v>5874.8</v>
          </cell>
          <cell r="D296">
            <v>877813</v>
          </cell>
        </row>
        <row r="297">
          <cell r="A297" t="str">
            <v>9-1-201</v>
          </cell>
          <cell r="B297">
            <v>149.42</v>
          </cell>
          <cell r="C297">
            <v>5624.8</v>
          </cell>
          <cell r="D297">
            <v>840458</v>
          </cell>
        </row>
        <row r="298">
          <cell r="A298" t="str">
            <v>9-1-2202</v>
          </cell>
          <cell r="B298">
            <v>149.42</v>
          </cell>
          <cell r="C298">
            <v>5824.8</v>
          </cell>
          <cell r="D298">
            <v>870342</v>
          </cell>
        </row>
        <row r="299">
          <cell r="A299" t="str">
            <v>9-1-2102</v>
          </cell>
          <cell r="B299">
            <v>149.42</v>
          </cell>
          <cell r="C299">
            <v>6324.8</v>
          </cell>
          <cell r="D299">
            <v>945052</v>
          </cell>
        </row>
        <row r="300">
          <cell r="A300" t="str">
            <v>9-1-2002</v>
          </cell>
          <cell r="B300">
            <v>149.42</v>
          </cell>
          <cell r="C300">
            <v>6334.8</v>
          </cell>
          <cell r="D300">
            <v>946546</v>
          </cell>
        </row>
        <row r="301">
          <cell r="A301" t="str">
            <v>9-1-1902</v>
          </cell>
          <cell r="B301">
            <v>149.42</v>
          </cell>
          <cell r="C301">
            <v>6324.8</v>
          </cell>
          <cell r="D301">
            <v>945052</v>
          </cell>
        </row>
        <row r="302">
          <cell r="A302" t="str">
            <v>9-1-1802</v>
          </cell>
          <cell r="B302">
            <v>149.42</v>
          </cell>
          <cell r="C302">
            <v>6224.8</v>
          </cell>
          <cell r="D302">
            <v>930110</v>
          </cell>
        </row>
        <row r="303">
          <cell r="A303" t="str">
            <v>9-1-1702</v>
          </cell>
          <cell r="B303">
            <v>149.42</v>
          </cell>
          <cell r="C303">
            <v>6304.8</v>
          </cell>
          <cell r="D303">
            <v>942063</v>
          </cell>
        </row>
        <row r="304">
          <cell r="A304" t="str">
            <v>9-1-1602</v>
          </cell>
          <cell r="B304">
            <v>149.42</v>
          </cell>
          <cell r="C304">
            <v>6294.8</v>
          </cell>
          <cell r="D304">
            <v>940569</v>
          </cell>
        </row>
        <row r="305">
          <cell r="A305" t="str">
            <v>9-1-1502</v>
          </cell>
          <cell r="B305">
            <v>149.42</v>
          </cell>
          <cell r="C305">
            <v>6284.8</v>
          </cell>
          <cell r="D305">
            <v>939075</v>
          </cell>
        </row>
        <row r="306">
          <cell r="A306" t="str">
            <v>9-1-1402</v>
          </cell>
          <cell r="B306">
            <v>149.42</v>
          </cell>
          <cell r="C306">
            <v>6184.8</v>
          </cell>
          <cell r="D306">
            <v>924133</v>
          </cell>
        </row>
        <row r="307">
          <cell r="A307" t="str">
            <v>9-1-1302</v>
          </cell>
          <cell r="B307">
            <v>149.42</v>
          </cell>
          <cell r="C307">
            <v>6244.8</v>
          </cell>
          <cell r="D307">
            <v>933098</v>
          </cell>
        </row>
        <row r="308">
          <cell r="A308" t="str">
            <v>9-1-1202</v>
          </cell>
          <cell r="B308">
            <v>149.42</v>
          </cell>
          <cell r="C308">
            <v>6224.8</v>
          </cell>
          <cell r="D308">
            <v>930110</v>
          </cell>
        </row>
        <row r="309">
          <cell r="A309" t="str">
            <v>9-1-1102</v>
          </cell>
          <cell r="B309">
            <v>149.42</v>
          </cell>
          <cell r="C309">
            <v>6204.8</v>
          </cell>
          <cell r="D309">
            <v>927121</v>
          </cell>
        </row>
        <row r="310">
          <cell r="A310" t="str">
            <v>9-1-1002</v>
          </cell>
          <cell r="B310">
            <v>149.42</v>
          </cell>
          <cell r="C310">
            <v>6184.8</v>
          </cell>
          <cell r="D310">
            <v>924133</v>
          </cell>
        </row>
        <row r="311">
          <cell r="A311" t="str">
            <v>9-1-902</v>
          </cell>
          <cell r="B311">
            <v>149.42</v>
          </cell>
          <cell r="C311">
            <v>6154.8</v>
          </cell>
          <cell r="D311">
            <v>919650</v>
          </cell>
        </row>
        <row r="312">
          <cell r="A312" t="str">
            <v>9-1-802</v>
          </cell>
          <cell r="B312">
            <v>149.42</v>
          </cell>
          <cell r="C312">
            <v>6124.8</v>
          </cell>
          <cell r="D312">
            <v>915168</v>
          </cell>
        </row>
        <row r="313">
          <cell r="A313" t="str">
            <v>9-1-702</v>
          </cell>
          <cell r="B313">
            <v>149.42</v>
          </cell>
          <cell r="C313">
            <v>6094.8</v>
          </cell>
          <cell r="D313">
            <v>910685</v>
          </cell>
        </row>
        <row r="314">
          <cell r="A314" t="str">
            <v>9-1-602</v>
          </cell>
          <cell r="B314">
            <v>149.42</v>
          </cell>
          <cell r="C314">
            <v>6064.8</v>
          </cell>
          <cell r="D314">
            <v>906202</v>
          </cell>
        </row>
        <row r="315">
          <cell r="A315" t="str">
            <v>9-1-502</v>
          </cell>
          <cell r="B315">
            <v>149.42</v>
          </cell>
          <cell r="C315">
            <v>5864.8</v>
          </cell>
          <cell r="D315">
            <v>876318</v>
          </cell>
        </row>
        <row r="316">
          <cell r="A316" t="str">
            <v>9-1-402</v>
          </cell>
          <cell r="B316">
            <v>149.42</v>
          </cell>
          <cell r="C316">
            <v>5764.8</v>
          </cell>
          <cell r="D316">
            <v>861376</v>
          </cell>
        </row>
        <row r="317">
          <cell r="A317" t="str">
            <v>9-1-302</v>
          </cell>
          <cell r="B317">
            <v>149.42</v>
          </cell>
          <cell r="C317">
            <v>5764.8</v>
          </cell>
          <cell r="D317">
            <v>861376</v>
          </cell>
        </row>
        <row r="318">
          <cell r="A318" t="str">
            <v>9-1-202</v>
          </cell>
          <cell r="B318">
            <v>149.42</v>
          </cell>
          <cell r="C318">
            <v>5514.8</v>
          </cell>
          <cell r="D318">
            <v>824021</v>
          </cell>
        </row>
        <row r="319">
          <cell r="A319" t="str">
            <v>9-2-2201</v>
          </cell>
          <cell r="B319">
            <v>149.42</v>
          </cell>
          <cell r="C319">
            <v>5854.8</v>
          </cell>
          <cell r="D319">
            <v>874824</v>
          </cell>
        </row>
        <row r="320">
          <cell r="A320" t="str">
            <v>9-2-2101</v>
          </cell>
          <cell r="B320">
            <v>149.42</v>
          </cell>
          <cell r="C320">
            <v>6354.8</v>
          </cell>
          <cell r="D320">
            <v>949534</v>
          </cell>
        </row>
        <row r="321">
          <cell r="A321" t="str">
            <v>9-2-2001</v>
          </cell>
          <cell r="B321">
            <v>149.42</v>
          </cell>
          <cell r="C321">
            <v>6364.8</v>
          </cell>
          <cell r="D321">
            <v>951028</v>
          </cell>
        </row>
        <row r="322">
          <cell r="A322" t="str">
            <v>9-2-1901</v>
          </cell>
          <cell r="B322">
            <v>149.42</v>
          </cell>
          <cell r="C322">
            <v>6354.8</v>
          </cell>
          <cell r="D322">
            <v>949534</v>
          </cell>
        </row>
        <row r="323">
          <cell r="A323" t="str">
            <v>9-2-1801</v>
          </cell>
          <cell r="B323">
            <v>149.42</v>
          </cell>
          <cell r="C323">
            <v>6254.8</v>
          </cell>
          <cell r="D323">
            <v>934592</v>
          </cell>
        </row>
        <row r="324">
          <cell r="A324" t="str">
            <v>9-2-1701</v>
          </cell>
          <cell r="B324">
            <v>149.42</v>
          </cell>
          <cell r="C324">
            <v>6334.8</v>
          </cell>
          <cell r="D324">
            <v>946546</v>
          </cell>
        </row>
        <row r="325">
          <cell r="A325" t="str">
            <v>9-2-1601</v>
          </cell>
          <cell r="B325">
            <v>149.42</v>
          </cell>
          <cell r="C325">
            <v>6324.8</v>
          </cell>
          <cell r="D325">
            <v>945052</v>
          </cell>
        </row>
        <row r="326">
          <cell r="A326" t="str">
            <v>9-2-1501</v>
          </cell>
          <cell r="B326">
            <v>149.42</v>
          </cell>
          <cell r="C326">
            <v>6314.8</v>
          </cell>
          <cell r="D326">
            <v>943557</v>
          </cell>
        </row>
        <row r="327">
          <cell r="A327" t="str">
            <v>9-2-1401</v>
          </cell>
          <cell r="B327">
            <v>149.42</v>
          </cell>
          <cell r="C327">
            <v>6214.8</v>
          </cell>
          <cell r="D327">
            <v>928615</v>
          </cell>
        </row>
        <row r="328">
          <cell r="A328" t="str">
            <v>9-2-1301</v>
          </cell>
          <cell r="B328">
            <v>149.42</v>
          </cell>
          <cell r="C328">
            <v>6274.8</v>
          </cell>
          <cell r="D328">
            <v>937581</v>
          </cell>
        </row>
        <row r="329">
          <cell r="A329" t="str">
            <v>9-2-1201</v>
          </cell>
          <cell r="B329">
            <v>149.42</v>
          </cell>
          <cell r="C329">
            <v>6254.8</v>
          </cell>
          <cell r="D329">
            <v>934592</v>
          </cell>
        </row>
        <row r="330">
          <cell r="A330" t="str">
            <v>9-2-1101</v>
          </cell>
          <cell r="B330">
            <v>149.42</v>
          </cell>
          <cell r="C330">
            <v>6234.8</v>
          </cell>
          <cell r="D330">
            <v>931604</v>
          </cell>
        </row>
        <row r="331">
          <cell r="A331" t="str">
            <v>9-2-1001</v>
          </cell>
          <cell r="B331">
            <v>149.42</v>
          </cell>
          <cell r="C331">
            <v>6214.8</v>
          </cell>
          <cell r="D331">
            <v>928615</v>
          </cell>
        </row>
        <row r="332">
          <cell r="A332" t="str">
            <v>9-2-901</v>
          </cell>
          <cell r="B332">
            <v>149.42</v>
          </cell>
          <cell r="C332">
            <v>6184.8</v>
          </cell>
          <cell r="D332">
            <v>924133</v>
          </cell>
        </row>
        <row r="333">
          <cell r="A333" t="str">
            <v>9-2-801</v>
          </cell>
          <cell r="B333">
            <v>149.42</v>
          </cell>
          <cell r="C333">
            <v>6154.8</v>
          </cell>
          <cell r="D333">
            <v>919650</v>
          </cell>
        </row>
        <row r="334">
          <cell r="A334" t="str">
            <v>9-2-701</v>
          </cell>
          <cell r="B334">
            <v>149.42</v>
          </cell>
          <cell r="C334">
            <v>6124.8</v>
          </cell>
          <cell r="D334">
            <v>915168</v>
          </cell>
        </row>
        <row r="335">
          <cell r="A335" t="str">
            <v>9-2-601</v>
          </cell>
          <cell r="B335">
            <v>149.42</v>
          </cell>
          <cell r="C335">
            <v>6094.8</v>
          </cell>
          <cell r="D335">
            <v>910685</v>
          </cell>
        </row>
        <row r="336">
          <cell r="A336" t="str">
            <v>9-2-501</v>
          </cell>
          <cell r="B336">
            <v>149.42</v>
          </cell>
          <cell r="C336">
            <v>5894.8</v>
          </cell>
          <cell r="D336">
            <v>880801</v>
          </cell>
        </row>
        <row r="337">
          <cell r="A337" t="str">
            <v>9-2-401</v>
          </cell>
          <cell r="B337">
            <v>149.42</v>
          </cell>
          <cell r="C337">
            <v>5794.8</v>
          </cell>
          <cell r="D337">
            <v>865859</v>
          </cell>
        </row>
        <row r="338">
          <cell r="A338" t="str">
            <v>9-2-301</v>
          </cell>
          <cell r="B338">
            <v>149.42</v>
          </cell>
          <cell r="C338">
            <v>5794.8</v>
          </cell>
          <cell r="D338">
            <v>865859</v>
          </cell>
        </row>
        <row r="339">
          <cell r="A339" t="str">
            <v>9-2-201</v>
          </cell>
          <cell r="B339">
            <v>149.42</v>
          </cell>
          <cell r="C339">
            <v>5544.8</v>
          </cell>
          <cell r="D339">
            <v>828504</v>
          </cell>
        </row>
        <row r="340">
          <cell r="A340" t="str">
            <v>9-2-2202</v>
          </cell>
          <cell r="B340">
            <v>149.42</v>
          </cell>
          <cell r="C340">
            <v>6044.8</v>
          </cell>
          <cell r="D340">
            <v>903214</v>
          </cell>
        </row>
        <row r="341">
          <cell r="A341" t="str">
            <v>9-2-2102</v>
          </cell>
          <cell r="B341">
            <v>149.42</v>
          </cell>
          <cell r="C341">
            <v>6544.8</v>
          </cell>
          <cell r="D341">
            <v>977924</v>
          </cell>
        </row>
        <row r="342">
          <cell r="A342" t="str">
            <v>9-2-2002</v>
          </cell>
          <cell r="B342">
            <v>149.42</v>
          </cell>
          <cell r="C342">
            <v>6554.8</v>
          </cell>
          <cell r="D342">
            <v>979418</v>
          </cell>
        </row>
        <row r="343">
          <cell r="A343" t="str">
            <v>9-2-1902</v>
          </cell>
          <cell r="B343">
            <v>149.42</v>
          </cell>
          <cell r="C343">
            <v>6544.8</v>
          </cell>
          <cell r="D343">
            <v>977924</v>
          </cell>
        </row>
        <row r="344">
          <cell r="A344" t="str">
            <v>9-2-1802</v>
          </cell>
          <cell r="B344">
            <v>149.42</v>
          </cell>
          <cell r="C344">
            <v>6444.8</v>
          </cell>
          <cell r="D344">
            <v>962982</v>
          </cell>
        </row>
        <row r="345">
          <cell r="A345" t="str">
            <v>9-2-1702</v>
          </cell>
          <cell r="B345">
            <v>149.42</v>
          </cell>
          <cell r="C345">
            <v>6524.8</v>
          </cell>
          <cell r="D345">
            <v>974936</v>
          </cell>
        </row>
        <row r="346">
          <cell r="A346" t="str">
            <v>9-2-1602</v>
          </cell>
          <cell r="B346">
            <v>149.42</v>
          </cell>
          <cell r="C346">
            <v>6514.8</v>
          </cell>
          <cell r="D346">
            <v>973441</v>
          </cell>
        </row>
        <row r="347">
          <cell r="A347" t="str">
            <v>9-2-1502</v>
          </cell>
          <cell r="B347">
            <v>149.42</v>
          </cell>
          <cell r="C347">
            <v>6504.8</v>
          </cell>
          <cell r="D347">
            <v>971947</v>
          </cell>
        </row>
        <row r="348">
          <cell r="A348" t="str">
            <v>9-2-1402</v>
          </cell>
          <cell r="B348">
            <v>149.42</v>
          </cell>
          <cell r="C348">
            <v>6404.8</v>
          </cell>
          <cell r="D348">
            <v>957005</v>
          </cell>
        </row>
        <row r="349">
          <cell r="A349" t="str">
            <v>9-2-1302</v>
          </cell>
          <cell r="B349">
            <v>149.42</v>
          </cell>
          <cell r="C349">
            <v>6464.8</v>
          </cell>
          <cell r="D349">
            <v>965970</v>
          </cell>
        </row>
        <row r="350">
          <cell r="A350" t="str">
            <v>9-2-1202</v>
          </cell>
          <cell r="B350">
            <v>149.42</v>
          </cell>
          <cell r="C350">
            <v>6444.8</v>
          </cell>
          <cell r="D350">
            <v>962982</v>
          </cell>
        </row>
        <row r="351">
          <cell r="A351" t="str">
            <v>9-2-1102</v>
          </cell>
          <cell r="B351">
            <v>149.42</v>
          </cell>
          <cell r="C351">
            <v>6424.8</v>
          </cell>
          <cell r="D351">
            <v>959994</v>
          </cell>
        </row>
        <row r="352">
          <cell r="A352" t="str">
            <v>9-2-1002</v>
          </cell>
          <cell r="B352">
            <v>149.42</v>
          </cell>
          <cell r="C352">
            <v>6404.8</v>
          </cell>
          <cell r="D352">
            <v>957005</v>
          </cell>
        </row>
        <row r="353">
          <cell r="A353" t="str">
            <v>9-2-902</v>
          </cell>
          <cell r="B353">
            <v>149.42</v>
          </cell>
          <cell r="C353">
            <v>6374.8</v>
          </cell>
          <cell r="D353">
            <v>952523</v>
          </cell>
        </row>
        <row r="354">
          <cell r="A354" t="str">
            <v>9-2-802</v>
          </cell>
          <cell r="B354">
            <v>149.42</v>
          </cell>
          <cell r="C354">
            <v>6344.8</v>
          </cell>
          <cell r="D354">
            <v>948040</v>
          </cell>
        </row>
        <row r="355">
          <cell r="A355" t="str">
            <v>9-2-702</v>
          </cell>
          <cell r="B355">
            <v>149.42</v>
          </cell>
          <cell r="C355">
            <v>6314.8</v>
          </cell>
          <cell r="D355">
            <v>943557</v>
          </cell>
        </row>
        <row r="356">
          <cell r="A356" t="str">
            <v>9-2-602</v>
          </cell>
          <cell r="B356">
            <v>149.42</v>
          </cell>
          <cell r="C356">
            <v>6284.8</v>
          </cell>
          <cell r="D356">
            <v>939075</v>
          </cell>
        </row>
        <row r="357">
          <cell r="A357" t="str">
            <v>9-2-502</v>
          </cell>
          <cell r="B357">
            <v>149.42</v>
          </cell>
          <cell r="C357">
            <v>6084.8</v>
          </cell>
          <cell r="D357">
            <v>909191</v>
          </cell>
        </row>
        <row r="358">
          <cell r="A358" t="str">
            <v>9-2-402</v>
          </cell>
          <cell r="B358">
            <v>149.42</v>
          </cell>
          <cell r="C358">
            <v>5984.8</v>
          </cell>
          <cell r="D358">
            <v>894249</v>
          </cell>
        </row>
        <row r="359">
          <cell r="A359" t="str">
            <v>9-2-302</v>
          </cell>
          <cell r="B359">
            <v>149.42</v>
          </cell>
          <cell r="C359">
            <v>5984.8</v>
          </cell>
          <cell r="D359">
            <v>894249</v>
          </cell>
        </row>
        <row r="360">
          <cell r="A360" t="str">
            <v>9-2-202</v>
          </cell>
          <cell r="B360">
            <v>149.42</v>
          </cell>
          <cell r="C360">
            <v>5734.8</v>
          </cell>
          <cell r="D360">
            <v>856894</v>
          </cell>
        </row>
        <row r="361">
          <cell r="A361" t="str">
            <v>10-1-1701</v>
          </cell>
          <cell r="B361">
            <v>194.32</v>
          </cell>
          <cell r="C361">
            <v>5853.1</v>
          </cell>
          <cell r="D361">
            <v>1137374</v>
          </cell>
        </row>
        <row r="362">
          <cell r="A362" t="str">
            <v>10-1-1601</v>
          </cell>
          <cell r="B362">
            <v>194.32</v>
          </cell>
          <cell r="C362">
            <v>6253.1</v>
          </cell>
          <cell r="D362">
            <v>1215102</v>
          </cell>
        </row>
        <row r="363">
          <cell r="A363" t="str">
            <v>10-1-1501</v>
          </cell>
          <cell r="B363">
            <v>194.32</v>
          </cell>
          <cell r="C363">
            <v>6273.1</v>
          </cell>
          <cell r="D363">
            <v>1218989</v>
          </cell>
        </row>
        <row r="364">
          <cell r="A364" t="str">
            <v>10-1-1401</v>
          </cell>
          <cell r="B364">
            <v>194.32</v>
          </cell>
          <cell r="C364">
            <v>6173.1</v>
          </cell>
          <cell r="D364">
            <v>1199557</v>
          </cell>
        </row>
        <row r="365">
          <cell r="A365" t="str">
            <v>10-1-1301</v>
          </cell>
          <cell r="B365">
            <v>194.32</v>
          </cell>
          <cell r="C365">
            <v>6233.1</v>
          </cell>
          <cell r="D365">
            <v>1211216</v>
          </cell>
        </row>
        <row r="366">
          <cell r="A366" t="str">
            <v>10-1-1201</v>
          </cell>
          <cell r="B366">
            <v>194.32</v>
          </cell>
          <cell r="C366">
            <v>6223.1</v>
          </cell>
          <cell r="D366">
            <v>1209273</v>
          </cell>
        </row>
        <row r="367">
          <cell r="A367" t="str">
            <v>10-1-1101</v>
          </cell>
          <cell r="B367">
            <v>194.32</v>
          </cell>
          <cell r="C367">
            <v>6213.1</v>
          </cell>
          <cell r="D367">
            <v>1207330</v>
          </cell>
        </row>
        <row r="368">
          <cell r="A368" t="str">
            <v>10-1-1001</v>
          </cell>
          <cell r="B368">
            <v>194.32</v>
          </cell>
          <cell r="C368">
            <v>6203.1</v>
          </cell>
          <cell r="D368">
            <v>1205386</v>
          </cell>
        </row>
        <row r="369">
          <cell r="A369" t="str">
            <v>10-1-901</v>
          </cell>
          <cell r="B369">
            <v>194.32</v>
          </cell>
          <cell r="C369">
            <v>6183.1</v>
          </cell>
          <cell r="D369">
            <v>1201500</v>
          </cell>
        </row>
        <row r="370">
          <cell r="A370" t="str">
            <v>10-1-801</v>
          </cell>
          <cell r="B370">
            <v>194.32</v>
          </cell>
          <cell r="C370">
            <v>6163.1</v>
          </cell>
          <cell r="D370">
            <v>1197614</v>
          </cell>
        </row>
        <row r="371">
          <cell r="A371" t="str">
            <v>10-1-701</v>
          </cell>
          <cell r="B371">
            <v>194.32</v>
          </cell>
          <cell r="C371">
            <v>6143.1</v>
          </cell>
          <cell r="D371">
            <v>1193727</v>
          </cell>
        </row>
        <row r="372">
          <cell r="A372" t="str">
            <v>10-1-601</v>
          </cell>
          <cell r="B372">
            <v>194.32</v>
          </cell>
          <cell r="C372">
            <v>6123.1</v>
          </cell>
          <cell r="D372">
            <v>1189841</v>
          </cell>
        </row>
        <row r="373">
          <cell r="A373" t="str">
            <v>10-1-501</v>
          </cell>
          <cell r="B373">
            <v>194.32</v>
          </cell>
          <cell r="C373">
            <v>6103.1</v>
          </cell>
          <cell r="D373">
            <v>1185954</v>
          </cell>
        </row>
        <row r="374">
          <cell r="A374" t="str">
            <v>10-1-401</v>
          </cell>
          <cell r="B374">
            <v>194.32</v>
          </cell>
          <cell r="C374">
            <v>6003.1</v>
          </cell>
          <cell r="D374">
            <v>1166522</v>
          </cell>
        </row>
        <row r="375">
          <cell r="A375" t="str">
            <v>10-1-301</v>
          </cell>
          <cell r="B375">
            <v>194.32</v>
          </cell>
          <cell r="C375">
            <v>6003.1</v>
          </cell>
          <cell r="D375">
            <v>1166522</v>
          </cell>
        </row>
        <row r="376">
          <cell r="A376" t="str">
            <v>10-1-201</v>
          </cell>
          <cell r="B376">
            <v>194.32</v>
          </cell>
          <cell r="C376">
            <v>5853.1</v>
          </cell>
          <cell r="D376">
            <v>1137374</v>
          </cell>
        </row>
        <row r="377">
          <cell r="A377" t="str">
            <v>10-1-1702</v>
          </cell>
          <cell r="B377">
            <v>194.32</v>
          </cell>
          <cell r="C377">
            <v>6003.1</v>
          </cell>
          <cell r="D377">
            <v>1166522</v>
          </cell>
        </row>
        <row r="378">
          <cell r="A378" t="str">
            <v>10-1-1602</v>
          </cell>
          <cell r="B378">
            <v>194.32</v>
          </cell>
          <cell r="C378">
            <v>6403.1</v>
          </cell>
          <cell r="D378">
            <v>1244250</v>
          </cell>
        </row>
        <row r="379">
          <cell r="A379" t="str">
            <v>10-1-1502</v>
          </cell>
          <cell r="B379">
            <v>194.32</v>
          </cell>
          <cell r="C379">
            <v>6423.1</v>
          </cell>
          <cell r="D379">
            <v>1248137</v>
          </cell>
        </row>
        <row r="380">
          <cell r="A380" t="str">
            <v>10-1-1402</v>
          </cell>
          <cell r="B380">
            <v>194.32</v>
          </cell>
          <cell r="C380">
            <v>6323.1</v>
          </cell>
          <cell r="D380">
            <v>1228705</v>
          </cell>
        </row>
        <row r="381">
          <cell r="A381" t="str">
            <v>10-1-1302</v>
          </cell>
          <cell r="B381">
            <v>194.32</v>
          </cell>
          <cell r="C381">
            <v>6383.1</v>
          </cell>
          <cell r="D381">
            <v>1240364</v>
          </cell>
        </row>
        <row r="382">
          <cell r="A382" t="str">
            <v>10-1-1202</v>
          </cell>
          <cell r="B382">
            <v>194.32</v>
          </cell>
          <cell r="C382">
            <v>6373.1</v>
          </cell>
          <cell r="D382">
            <v>1238421</v>
          </cell>
        </row>
        <row r="383">
          <cell r="A383" t="str">
            <v>10-1-1102</v>
          </cell>
          <cell r="B383">
            <v>194.32</v>
          </cell>
          <cell r="C383">
            <v>6363.1</v>
          </cell>
          <cell r="D383">
            <v>1236478</v>
          </cell>
        </row>
        <row r="384">
          <cell r="A384" t="str">
            <v>10-1-1002</v>
          </cell>
          <cell r="B384">
            <v>194.32</v>
          </cell>
          <cell r="C384">
            <v>6353.1</v>
          </cell>
          <cell r="D384">
            <v>1234534</v>
          </cell>
        </row>
        <row r="385">
          <cell r="A385" t="str">
            <v>10-1-902</v>
          </cell>
          <cell r="B385">
            <v>194.32</v>
          </cell>
          <cell r="C385">
            <v>6333.1</v>
          </cell>
          <cell r="D385">
            <v>1230648</v>
          </cell>
        </row>
        <row r="386">
          <cell r="A386" t="str">
            <v>10-1-802</v>
          </cell>
          <cell r="B386">
            <v>194.32</v>
          </cell>
          <cell r="C386">
            <v>6313.1</v>
          </cell>
          <cell r="D386">
            <v>1226762</v>
          </cell>
        </row>
        <row r="387">
          <cell r="A387" t="str">
            <v>10-1-702</v>
          </cell>
          <cell r="B387">
            <v>194.32</v>
          </cell>
          <cell r="C387">
            <v>6293.1</v>
          </cell>
          <cell r="D387">
            <v>1222875</v>
          </cell>
        </row>
        <row r="388">
          <cell r="A388" t="str">
            <v>10-1-602</v>
          </cell>
          <cell r="B388">
            <v>194.32</v>
          </cell>
          <cell r="C388">
            <v>6273.1</v>
          </cell>
          <cell r="D388">
            <v>1218989</v>
          </cell>
        </row>
        <row r="389">
          <cell r="A389" t="str">
            <v>10-1-502</v>
          </cell>
          <cell r="B389">
            <v>194.32</v>
          </cell>
          <cell r="C389">
            <v>6253.1</v>
          </cell>
          <cell r="D389">
            <v>1215102</v>
          </cell>
        </row>
        <row r="390">
          <cell r="A390" t="str">
            <v>10-1-402</v>
          </cell>
          <cell r="B390">
            <v>194.32</v>
          </cell>
          <cell r="C390">
            <v>6153.1</v>
          </cell>
          <cell r="D390">
            <v>1195670</v>
          </cell>
        </row>
        <row r="391">
          <cell r="A391" t="str">
            <v>10-1-302</v>
          </cell>
          <cell r="B391">
            <v>194.32</v>
          </cell>
          <cell r="C391">
            <v>6153.1</v>
          </cell>
          <cell r="D391">
            <v>1195670</v>
          </cell>
        </row>
        <row r="392">
          <cell r="A392" t="str">
            <v>10-1-202</v>
          </cell>
          <cell r="B392">
            <v>194.32</v>
          </cell>
          <cell r="C392">
            <v>6003.1</v>
          </cell>
          <cell r="D392">
            <v>1166522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C1:AP108"/>
  <sheetViews>
    <sheetView topLeftCell="B1" workbookViewId="0">
      <selection activeCell="B1" sqref="B$1:B$1048576"/>
    </sheetView>
  </sheetViews>
  <sheetFormatPr defaultColWidth="9" defaultRowHeight="13.5"/>
  <cols>
    <col min="4" max="4" width="9.4"/>
    <col min="5" max="5" width="12.6" customWidth="1"/>
    <col min="6" max="9" width="12.6"/>
    <col min="11" max="46" width="12.6"/>
  </cols>
  <sheetData>
    <row r="1" spans="3:29">
      <c r="C1" t="s">
        <v>0</v>
      </c>
      <c r="P1" t="s">
        <v>1</v>
      </c>
      <c r="AC1" t="s">
        <v>2</v>
      </c>
    </row>
    <row r="2" spans="3:19">
      <c r="C2" t="s">
        <v>3</v>
      </c>
      <c r="D2" t="s">
        <v>4</v>
      </c>
      <c r="E2" t="s">
        <v>5</v>
      </c>
      <c r="F2" t="s">
        <v>6</v>
      </c>
      <c r="G2" t="s">
        <v>7</v>
      </c>
      <c r="I2" t="s">
        <v>3</v>
      </c>
      <c r="J2" t="s">
        <v>4</v>
      </c>
      <c r="K2" t="s">
        <v>5</v>
      </c>
      <c r="L2" t="s">
        <v>6</v>
      </c>
      <c r="M2" t="s">
        <v>7</v>
      </c>
      <c r="O2" t="s">
        <v>3</v>
      </c>
      <c r="P2" t="s">
        <v>4</v>
      </c>
      <c r="Q2" t="s">
        <v>5</v>
      </c>
      <c r="R2" t="s">
        <v>6</v>
      </c>
      <c r="S2" t="s">
        <v>7</v>
      </c>
    </row>
    <row r="3" spans="3:16">
      <c r="C3" t="s">
        <v>8</v>
      </c>
      <c r="D3">
        <v>101</v>
      </c>
      <c r="I3" t="s">
        <v>8</v>
      </c>
      <c r="J3">
        <v>102</v>
      </c>
      <c r="O3" t="s">
        <v>8</v>
      </c>
      <c r="P3">
        <v>103</v>
      </c>
    </row>
    <row r="4" spans="3:16">
      <c r="C4" t="s">
        <v>8</v>
      </c>
      <c r="D4">
        <v>201</v>
      </c>
      <c r="I4" t="s">
        <v>8</v>
      </c>
      <c r="J4">
        <v>202</v>
      </c>
      <c r="O4" t="s">
        <v>8</v>
      </c>
      <c r="P4">
        <v>203</v>
      </c>
    </row>
    <row r="5" spans="3:19">
      <c r="C5" t="s">
        <v>8</v>
      </c>
      <c r="D5">
        <v>301</v>
      </c>
      <c r="I5" t="s">
        <v>8</v>
      </c>
      <c r="J5">
        <v>302</v>
      </c>
      <c r="K5">
        <v>118.41</v>
      </c>
      <c r="L5">
        <v>636237.095031927</v>
      </c>
      <c r="M5">
        <v>5373.17029838634</v>
      </c>
      <c r="O5" t="s">
        <v>8</v>
      </c>
      <c r="P5">
        <v>303</v>
      </c>
      <c r="Q5">
        <v>131.61</v>
      </c>
      <c r="R5">
        <v>710375.730556566</v>
      </c>
      <c r="S5">
        <v>5397.58172294329</v>
      </c>
    </row>
    <row r="6" spans="3:19">
      <c r="C6" t="s">
        <v>8</v>
      </c>
      <c r="D6">
        <v>401</v>
      </c>
      <c r="E6">
        <v>131.46</v>
      </c>
      <c r="F6">
        <v>665668.804075392</v>
      </c>
      <c r="G6">
        <v>5063.66046002885</v>
      </c>
      <c r="I6" t="s">
        <v>8</v>
      </c>
      <c r="J6">
        <v>402</v>
      </c>
      <c r="K6">
        <v>118.41</v>
      </c>
      <c r="L6">
        <v>611332.085212841</v>
      </c>
      <c r="M6">
        <v>5162.84169591116</v>
      </c>
      <c r="O6" t="s">
        <v>8</v>
      </c>
      <c r="P6">
        <v>403</v>
      </c>
      <c r="Q6">
        <v>131.61</v>
      </c>
      <c r="R6">
        <v>682694.383184808</v>
      </c>
      <c r="S6">
        <v>5187.25312046811</v>
      </c>
    </row>
    <row r="7" spans="3:19">
      <c r="C7" t="s">
        <v>8</v>
      </c>
      <c r="D7">
        <v>501</v>
      </c>
      <c r="E7">
        <v>131.46</v>
      </c>
      <c r="F7">
        <v>696083.581964918</v>
      </c>
      <c r="G7">
        <v>5295.02192275154</v>
      </c>
      <c r="I7" t="s">
        <v>8</v>
      </c>
      <c r="J7">
        <v>502</v>
      </c>
      <c r="K7">
        <v>118.41</v>
      </c>
      <c r="L7">
        <v>638727.596013835</v>
      </c>
      <c r="M7">
        <v>5394.20315863386</v>
      </c>
      <c r="O7" t="s">
        <v>8</v>
      </c>
      <c r="P7">
        <v>503</v>
      </c>
      <c r="Q7">
        <v>131.61</v>
      </c>
      <c r="R7">
        <v>713143.865293742</v>
      </c>
      <c r="S7">
        <v>5418.61458319081</v>
      </c>
    </row>
    <row r="8" spans="3:19">
      <c r="C8" t="s">
        <v>8</v>
      </c>
      <c r="D8">
        <v>601</v>
      </c>
      <c r="E8">
        <v>131.46</v>
      </c>
      <c r="F8">
        <v>700231.051677126</v>
      </c>
      <c r="G8">
        <v>5326.57121312282</v>
      </c>
      <c r="I8" t="s">
        <v>8</v>
      </c>
      <c r="J8">
        <v>602</v>
      </c>
      <c r="K8">
        <v>118.41</v>
      </c>
      <c r="L8">
        <v>642463.347486698</v>
      </c>
      <c r="M8">
        <v>5425.75244900513</v>
      </c>
      <c r="O8" t="s">
        <v>8</v>
      </c>
      <c r="P8">
        <v>603</v>
      </c>
      <c r="Q8">
        <v>131.61</v>
      </c>
      <c r="R8">
        <v>717296.067399506</v>
      </c>
      <c r="S8">
        <v>5450.16387356208</v>
      </c>
    </row>
    <row r="9" spans="3:19">
      <c r="C9" t="s">
        <v>8</v>
      </c>
      <c r="D9">
        <v>701</v>
      </c>
      <c r="E9">
        <v>131.46</v>
      </c>
      <c r="F9">
        <v>702996.031485264</v>
      </c>
      <c r="G9">
        <v>5347.60407337033</v>
      </c>
      <c r="I9" t="s">
        <v>8</v>
      </c>
      <c r="J9">
        <v>702</v>
      </c>
      <c r="K9">
        <v>118.41</v>
      </c>
      <c r="L9">
        <v>644953.848468607</v>
      </c>
      <c r="M9">
        <v>5446.78530925265</v>
      </c>
      <c r="O9" t="s">
        <v>8</v>
      </c>
      <c r="P9">
        <v>703</v>
      </c>
      <c r="Q9">
        <v>131.61</v>
      </c>
      <c r="R9">
        <v>720064.202136682</v>
      </c>
      <c r="S9">
        <v>5471.1967338096</v>
      </c>
    </row>
    <row r="10" spans="3:19">
      <c r="C10" t="s">
        <v>8</v>
      </c>
      <c r="D10">
        <v>801</v>
      </c>
      <c r="E10">
        <v>131.46</v>
      </c>
      <c r="F10">
        <v>707143.501197472</v>
      </c>
      <c r="G10">
        <v>5379.15336374161</v>
      </c>
      <c r="I10" t="s">
        <v>8</v>
      </c>
      <c r="J10">
        <v>802</v>
      </c>
      <c r="K10">
        <v>118.41</v>
      </c>
      <c r="L10">
        <v>648689.599941469</v>
      </c>
      <c r="M10">
        <v>5478.33459962393</v>
      </c>
      <c r="O10" t="s">
        <v>8</v>
      </c>
      <c r="P10">
        <v>803</v>
      </c>
      <c r="Q10">
        <v>131.61</v>
      </c>
      <c r="R10">
        <v>724216.404242445</v>
      </c>
      <c r="S10">
        <v>5502.74602418088</v>
      </c>
    </row>
    <row r="11" spans="3:19">
      <c r="C11" t="s">
        <v>8</v>
      </c>
      <c r="D11">
        <v>901</v>
      </c>
      <c r="E11">
        <v>131.46</v>
      </c>
      <c r="F11">
        <v>709908.481005611</v>
      </c>
      <c r="G11">
        <v>5400.18622398913</v>
      </c>
      <c r="I11" t="s">
        <v>8</v>
      </c>
      <c r="J11">
        <v>902</v>
      </c>
      <c r="K11">
        <v>118.41</v>
      </c>
      <c r="L11">
        <v>651180.100923378</v>
      </c>
      <c r="M11">
        <v>5499.36745987145</v>
      </c>
      <c r="O11" t="s">
        <v>8</v>
      </c>
      <c r="P11">
        <v>903</v>
      </c>
      <c r="Q11">
        <v>131.61</v>
      </c>
      <c r="R11">
        <v>726984.538979621</v>
      </c>
      <c r="S11">
        <v>5523.7788844284</v>
      </c>
    </row>
    <row r="12" spans="3:19">
      <c r="C12" t="s">
        <v>8</v>
      </c>
      <c r="D12">
        <v>1001</v>
      </c>
      <c r="E12">
        <v>131.46</v>
      </c>
      <c r="F12">
        <v>715438.440621888</v>
      </c>
      <c r="G12">
        <v>5442.25194448417</v>
      </c>
      <c r="I12" t="s">
        <v>8</v>
      </c>
      <c r="J12">
        <v>1002</v>
      </c>
      <c r="K12">
        <v>118.41</v>
      </c>
      <c r="L12">
        <v>656161.102887195</v>
      </c>
      <c r="M12">
        <v>5541.43318036648</v>
      </c>
      <c r="O12" t="s">
        <v>8</v>
      </c>
      <c r="P12">
        <v>1003</v>
      </c>
      <c r="Q12">
        <v>131.61</v>
      </c>
      <c r="R12">
        <v>732520.808453973</v>
      </c>
      <c r="S12">
        <v>5565.84460492343</v>
      </c>
    </row>
    <row r="13" spans="3:19">
      <c r="C13" t="s">
        <v>8</v>
      </c>
      <c r="D13">
        <v>1101</v>
      </c>
      <c r="E13">
        <v>131.46</v>
      </c>
      <c r="F13">
        <v>718203.420430027</v>
      </c>
      <c r="G13">
        <v>5463.28480473168</v>
      </c>
      <c r="I13" t="s">
        <v>8</v>
      </c>
      <c r="J13">
        <v>1102</v>
      </c>
      <c r="K13">
        <v>118.41</v>
      </c>
      <c r="L13">
        <v>658651.603869104</v>
      </c>
      <c r="M13">
        <v>5562.466040614</v>
      </c>
      <c r="O13" t="s">
        <v>8</v>
      </c>
      <c r="P13">
        <v>1103</v>
      </c>
      <c r="Q13">
        <v>131.61</v>
      </c>
      <c r="R13">
        <v>735288.943191149</v>
      </c>
      <c r="S13">
        <v>5586.87746517095</v>
      </c>
    </row>
    <row r="14" spans="3:19">
      <c r="C14" t="s">
        <v>8</v>
      </c>
      <c r="D14">
        <v>1201</v>
      </c>
      <c r="E14">
        <v>131.46</v>
      </c>
      <c r="F14">
        <v>722350.890142235</v>
      </c>
      <c r="G14">
        <v>5494.83409510296</v>
      </c>
      <c r="I14" t="s">
        <v>8</v>
      </c>
      <c r="J14">
        <v>1202</v>
      </c>
      <c r="K14">
        <v>118.41</v>
      </c>
      <c r="L14">
        <v>662387.355341967</v>
      </c>
      <c r="M14">
        <v>5594.01533098528</v>
      </c>
      <c r="O14" t="s">
        <v>8</v>
      </c>
      <c r="P14">
        <v>1203</v>
      </c>
      <c r="Q14">
        <v>131.61</v>
      </c>
      <c r="R14">
        <v>739441.145296912</v>
      </c>
      <c r="S14">
        <v>5618.42675554223</v>
      </c>
    </row>
    <row r="15" spans="3:19">
      <c r="C15" t="s">
        <v>8</v>
      </c>
      <c r="D15">
        <v>1301</v>
      </c>
      <c r="E15">
        <v>131.46</v>
      </c>
      <c r="F15">
        <v>725115.869950374</v>
      </c>
      <c r="G15">
        <v>5515.86695535048</v>
      </c>
      <c r="I15" t="s">
        <v>8</v>
      </c>
      <c r="J15">
        <v>1302</v>
      </c>
      <c r="K15">
        <v>118.41</v>
      </c>
      <c r="L15">
        <v>664877.856323875</v>
      </c>
      <c r="M15">
        <v>5615.0481912328</v>
      </c>
      <c r="O15" t="s">
        <v>8</v>
      </c>
      <c r="P15">
        <v>1303</v>
      </c>
      <c r="Q15">
        <v>131.61</v>
      </c>
      <c r="R15">
        <v>742209.280034088</v>
      </c>
      <c r="S15">
        <v>5639.45961578974</v>
      </c>
    </row>
    <row r="16" spans="3:19">
      <c r="C16" t="s">
        <v>8</v>
      </c>
      <c r="D16">
        <v>1401</v>
      </c>
      <c r="E16">
        <v>131.46</v>
      </c>
      <c r="F16">
        <v>704378.521389334</v>
      </c>
      <c r="G16">
        <v>5358.1205034941</v>
      </c>
      <c r="I16" t="s">
        <v>8</v>
      </c>
      <c r="J16">
        <v>1402</v>
      </c>
      <c r="K16">
        <v>118.41</v>
      </c>
      <c r="L16">
        <v>646199.098959561</v>
      </c>
      <c r="M16">
        <v>5457.30173937641</v>
      </c>
      <c r="O16" t="s">
        <v>8</v>
      </c>
      <c r="P16">
        <v>1403</v>
      </c>
      <c r="Q16">
        <v>131.61</v>
      </c>
      <c r="R16">
        <v>721448.26950527</v>
      </c>
      <c r="S16">
        <v>5481.71316393336</v>
      </c>
    </row>
    <row r="17" spans="3:19">
      <c r="C17" t="s">
        <v>8</v>
      </c>
      <c r="D17">
        <v>1501</v>
      </c>
      <c r="E17">
        <v>131.46</v>
      </c>
      <c r="F17">
        <v>727880.849758512</v>
      </c>
      <c r="G17">
        <v>5536.899815598</v>
      </c>
      <c r="I17" t="s">
        <v>8</v>
      </c>
      <c r="J17">
        <v>1502</v>
      </c>
      <c r="K17">
        <v>118.41</v>
      </c>
      <c r="L17">
        <v>667368.357305784</v>
      </c>
      <c r="M17">
        <v>5636.08105148031</v>
      </c>
      <c r="O17" t="s">
        <v>8</v>
      </c>
      <c r="P17">
        <v>1503</v>
      </c>
      <c r="Q17">
        <v>131.61</v>
      </c>
      <c r="R17">
        <v>744977.414771264</v>
      </c>
      <c r="S17">
        <v>5660.49247603726</v>
      </c>
    </row>
    <row r="18" spans="3:19">
      <c r="C18" t="s">
        <v>8</v>
      </c>
      <c r="D18">
        <v>1601</v>
      </c>
      <c r="E18">
        <v>131.46</v>
      </c>
      <c r="F18">
        <v>733410.80937479</v>
      </c>
      <c r="G18">
        <v>5578.96553609303</v>
      </c>
      <c r="I18" t="s">
        <v>8</v>
      </c>
      <c r="J18">
        <v>1602</v>
      </c>
      <c r="K18">
        <v>118.41</v>
      </c>
      <c r="L18">
        <v>672349.359269601</v>
      </c>
      <c r="M18">
        <v>5678.14677197535</v>
      </c>
      <c r="O18" t="s">
        <v>8</v>
      </c>
      <c r="P18">
        <v>1603</v>
      </c>
      <c r="Q18">
        <v>131.61</v>
      </c>
      <c r="R18">
        <v>750513.684245615</v>
      </c>
      <c r="S18">
        <v>5702.5581965323</v>
      </c>
    </row>
    <row r="19" spans="3:19">
      <c r="C19" t="s">
        <v>8</v>
      </c>
      <c r="D19">
        <v>1701</v>
      </c>
      <c r="E19">
        <v>131.46</v>
      </c>
      <c r="F19">
        <v>736175.789182928</v>
      </c>
      <c r="G19">
        <v>5599.99839634055</v>
      </c>
      <c r="I19" t="s">
        <v>8</v>
      </c>
      <c r="J19">
        <v>1702</v>
      </c>
      <c r="K19">
        <v>118.41</v>
      </c>
      <c r="L19">
        <v>674839.860251509</v>
      </c>
      <c r="M19">
        <v>5699.17963222287</v>
      </c>
      <c r="O19" t="s">
        <v>8</v>
      </c>
      <c r="P19">
        <v>1703</v>
      </c>
      <c r="Q19">
        <v>131.61</v>
      </c>
      <c r="R19">
        <v>753281.818982791</v>
      </c>
      <c r="S19">
        <v>5723.59105677981</v>
      </c>
    </row>
    <row r="20" spans="3:19">
      <c r="C20" t="s">
        <v>8</v>
      </c>
      <c r="D20">
        <v>1801</v>
      </c>
      <c r="E20">
        <v>131.46</v>
      </c>
      <c r="F20">
        <v>715438.440621888</v>
      </c>
      <c r="G20">
        <v>5442.25194448417</v>
      </c>
      <c r="I20" t="s">
        <v>8</v>
      </c>
      <c r="J20">
        <v>1802</v>
      </c>
      <c r="K20">
        <v>118.41</v>
      </c>
      <c r="L20">
        <v>656161.102887195</v>
      </c>
      <c r="M20">
        <v>5541.43318036648</v>
      </c>
      <c r="O20" t="s">
        <v>8</v>
      </c>
      <c r="P20">
        <v>1803</v>
      </c>
      <c r="Q20">
        <v>131.61</v>
      </c>
      <c r="R20">
        <v>732520.808453973</v>
      </c>
      <c r="S20">
        <v>5565.84460492343</v>
      </c>
    </row>
    <row r="21" spans="3:19">
      <c r="C21" t="s">
        <v>8</v>
      </c>
      <c r="D21">
        <v>1901</v>
      </c>
      <c r="E21">
        <v>131.46</v>
      </c>
      <c r="F21">
        <v>738940.768991067</v>
      </c>
      <c r="G21">
        <v>5621.03125658807</v>
      </c>
      <c r="I21" t="s">
        <v>8</v>
      </c>
      <c r="J21">
        <v>1902</v>
      </c>
      <c r="K21">
        <v>118.41</v>
      </c>
      <c r="L21">
        <v>677330.361233418</v>
      </c>
      <c r="M21">
        <v>5720.21249247038</v>
      </c>
      <c r="O21" t="s">
        <v>8</v>
      </c>
      <c r="P21">
        <v>1903</v>
      </c>
      <c r="Q21">
        <v>131.61</v>
      </c>
      <c r="R21">
        <v>756049.953719967</v>
      </c>
      <c r="S21">
        <v>5744.62391702733</v>
      </c>
    </row>
    <row r="22" spans="3:19">
      <c r="C22" t="s">
        <v>8</v>
      </c>
      <c r="D22">
        <v>2001</v>
      </c>
      <c r="E22">
        <v>131.46</v>
      </c>
      <c r="F22">
        <v>744470.728607344</v>
      </c>
      <c r="G22">
        <v>5663.0969770831</v>
      </c>
      <c r="I22" t="s">
        <v>8</v>
      </c>
      <c r="J22">
        <v>2002</v>
      </c>
      <c r="K22">
        <v>118.41</v>
      </c>
      <c r="L22">
        <v>682311.363197235</v>
      </c>
      <c r="M22">
        <v>5762.27821296542</v>
      </c>
      <c r="O22" t="s">
        <v>8</v>
      </c>
      <c r="P22">
        <v>2003</v>
      </c>
      <c r="Q22">
        <v>131.61</v>
      </c>
      <c r="R22">
        <v>761586.223194318</v>
      </c>
      <c r="S22">
        <v>5786.68963752236</v>
      </c>
    </row>
    <row r="23" spans="3:19">
      <c r="C23" t="s">
        <v>8</v>
      </c>
      <c r="D23">
        <v>2101</v>
      </c>
      <c r="E23">
        <v>131.46</v>
      </c>
      <c r="F23">
        <v>745853.218511414</v>
      </c>
      <c r="G23">
        <v>5673.61340720686</v>
      </c>
      <c r="I23" t="s">
        <v>8</v>
      </c>
      <c r="J23">
        <v>2102</v>
      </c>
      <c r="K23">
        <v>118.41</v>
      </c>
      <c r="L23">
        <v>683556.613688189</v>
      </c>
      <c r="M23">
        <v>5772.79464308918</v>
      </c>
      <c r="O23" t="s">
        <v>8</v>
      </c>
      <c r="P23">
        <v>2103</v>
      </c>
      <c r="Q23">
        <v>131.61</v>
      </c>
      <c r="R23">
        <v>762970.290562907</v>
      </c>
      <c r="S23">
        <v>5797.20606764612</v>
      </c>
    </row>
    <row r="24" spans="3:19">
      <c r="C24" t="s">
        <v>8</v>
      </c>
      <c r="D24">
        <v>2201</v>
      </c>
      <c r="E24">
        <v>131.46</v>
      </c>
      <c r="F24">
        <v>747235.708415483</v>
      </c>
      <c r="G24">
        <v>5684.12983733062</v>
      </c>
      <c r="I24" t="s">
        <v>8</v>
      </c>
      <c r="J24">
        <v>2202</v>
      </c>
      <c r="K24">
        <v>118.41</v>
      </c>
      <c r="L24">
        <v>684801.864179144</v>
      </c>
      <c r="M24">
        <v>5783.31107321293</v>
      </c>
      <c r="O24" t="s">
        <v>8</v>
      </c>
      <c r="P24">
        <v>2203</v>
      </c>
      <c r="Q24">
        <v>131.61</v>
      </c>
      <c r="R24">
        <v>764354.357931494</v>
      </c>
      <c r="S24">
        <v>5807.72249776988</v>
      </c>
    </row>
    <row r="25" spans="3:19">
      <c r="C25" t="s">
        <v>8</v>
      </c>
      <c r="D25">
        <v>2301</v>
      </c>
      <c r="E25">
        <v>131.46</v>
      </c>
      <c r="F25">
        <v>748618.198319552</v>
      </c>
      <c r="G25">
        <v>5694.64626745438</v>
      </c>
      <c r="I25" t="s">
        <v>8</v>
      </c>
      <c r="J25">
        <v>2302</v>
      </c>
      <c r="K25">
        <v>118.41</v>
      </c>
      <c r="L25">
        <v>686047.114670098</v>
      </c>
      <c r="M25">
        <v>5793.82750333669</v>
      </c>
      <c r="O25" t="s">
        <v>8</v>
      </c>
      <c r="P25">
        <v>2303</v>
      </c>
      <c r="Q25">
        <v>131.61</v>
      </c>
      <c r="R25">
        <v>765738.425300082</v>
      </c>
      <c r="S25">
        <v>5818.23892789364</v>
      </c>
    </row>
    <row r="26" spans="3:19">
      <c r="C26" t="s">
        <v>8</v>
      </c>
      <c r="D26">
        <v>2401</v>
      </c>
      <c r="E26">
        <v>131.46</v>
      </c>
      <c r="F26">
        <v>741705.748799206</v>
      </c>
      <c r="G26">
        <v>5642.06411683558</v>
      </c>
      <c r="I26" t="s">
        <v>8</v>
      </c>
      <c r="J26">
        <v>2402</v>
      </c>
      <c r="K26">
        <v>118.41</v>
      </c>
      <c r="L26">
        <v>679820.862215327</v>
      </c>
      <c r="M26">
        <v>5741.2453527179</v>
      </c>
      <c r="O26" t="s">
        <v>8</v>
      </c>
      <c r="P26">
        <v>2403</v>
      </c>
      <c r="Q26">
        <v>131.61</v>
      </c>
      <c r="R26">
        <v>758818.088457143</v>
      </c>
      <c r="S26">
        <v>5765.65677727485</v>
      </c>
    </row>
    <row r="27" spans="3:19">
      <c r="C27" t="s">
        <v>8</v>
      </c>
      <c r="D27">
        <v>2501</v>
      </c>
      <c r="E27">
        <v>131.46</v>
      </c>
      <c r="F27">
        <v>750000.688223622</v>
      </c>
      <c r="G27">
        <v>5705.16269757814</v>
      </c>
      <c r="I27" t="s">
        <v>8</v>
      </c>
      <c r="J27">
        <v>2502</v>
      </c>
      <c r="K27">
        <v>118.41</v>
      </c>
      <c r="L27">
        <v>687292.365161052</v>
      </c>
      <c r="M27">
        <v>5804.34393346045</v>
      </c>
      <c r="O27" t="s">
        <v>8</v>
      </c>
      <c r="P27">
        <v>2503</v>
      </c>
      <c r="Q27">
        <v>131.61</v>
      </c>
      <c r="R27">
        <v>767122.49266867</v>
      </c>
      <c r="S27">
        <v>5828.7553580174</v>
      </c>
    </row>
    <row r="28" spans="3:19">
      <c r="C28" t="s">
        <v>8</v>
      </c>
      <c r="D28">
        <v>2601</v>
      </c>
      <c r="E28">
        <v>131.46</v>
      </c>
      <c r="F28">
        <v>745853.218511414</v>
      </c>
      <c r="G28">
        <v>5673.61340720686</v>
      </c>
      <c r="I28" t="s">
        <v>8</v>
      </c>
      <c r="J28">
        <v>2602</v>
      </c>
      <c r="K28">
        <v>118.41</v>
      </c>
      <c r="L28">
        <v>683556.613688189</v>
      </c>
      <c r="M28">
        <v>5772.79464308918</v>
      </c>
      <c r="O28" t="s">
        <v>8</v>
      </c>
      <c r="P28">
        <v>2603</v>
      </c>
      <c r="Q28">
        <v>131.61</v>
      </c>
      <c r="R28">
        <v>762970.290562907</v>
      </c>
      <c r="S28">
        <v>5797.20606764612</v>
      </c>
    </row>
    <row r="29" spans="3:19">
      <c r="C29" t="s">
        <v>8</v>
      </c>
      <c r="D29">
        <v>2701</v>
      </c>
      <c r="E29">
        <v>131.46</v>
      </c>
      <c r="F29">
        <v>693318.602156779</v>
      </c>
      <c r="G29">
        <v>5273.98906250402</v>
      </c>
      <c r="I29" t="s">
        <v>8</v>
      </c>
      <c r="J29">
        <v>2702</v>
      </c>
      <c r="K29">
        <v>118.41</v>
      </c>
      <c r="L29">
        <v>636237.095031927</v>
      </c>
      <c r="M29">
        <v>5373.17029838634</v>
      </c>
      <c r="O29" t="s">
        <v>8</v>
      </c>
      <c r="P29">
        <v>2703</v>
      </c>
      <c r="Q29">
        <v>131.61</v>
      </c>
      <c r="R29">
        <v>710375.730556566</v>
      </c>
      <c r="S29">
        <v>5397.58172294329</v>
      </c>
    </row>
    <row r="30" spans="5:18">
      <c r="E30">
        <v>3155.04</v>
      </c>
      <c r="F30">
        <v>17336421.3634136</v>
      </c>
      <c r="K30">
        <v>2960.25</v>
      </c>
      <c r="L30">
        <v>16533533.6232391</v>
      </c>
      <c r="Q30">
        <v>3290.25</v>
      </c>
      <c r="R30">
        <v>18456963.2176825</v>
      </c>
    </row>
    <row r="34" spans="3:8">
      <c r="C34" t="s">
        <v>9</v>
      </c>
      <c r="D34" t="s">
        <v>10</v>
      </c>
      <c r="E34" t="s">
        <v>11</v>
      </c>
      <c r="F34" t="s">
        <v>12</v>
      </c>
      <c r="G34" t="s">
        <v>13</v>
      </c>
      <c r="H34" t="s">
        <v>14</v>
      </c>
    </row>
    <row r="35" spans="4:8">
      <c r="D35">
        <v>9405.54</v>
      </c>
      <c r="E35">
        <v>5177.99190970569</v>
      </c>
      <c r="F35">
        <v>48701810.0264133</v>
      </c>
      <c r="G35">
        <v>5563.4145625169</v>
      </c>
      <c r="H35">
        <v>52326918.2043352</v>
      </c>
    </row>
    <row r="37" spans="9:12">
      <c r="I37" t="s">
        <v>15</v>
      </c>
      <c r="J37" t="s">
        <v>16</v>
      </c>
      <c r="K37" t="s">
        <v>14</v>
      </c>
      <c r="L37" t="s">
        <v>17</v>
      </c>
    </row>
    <row r="38" spans="9:12">
      <c r="I38">
        <v>152406247.425042</v>
      </c>
      <c r="J38">
        <v>5213.01145190928</v>
      </c>
      <c r="K38">
        <v>163621965.146975</v>
      </c>
      <c r="L38">
        <v>5596.64182083215</v>
      </c>
    </row>
    <row r="39" spans="9:11">
      <c r="I39">
        <v>29235.74</v>
      </c>
      <c r="J39" t="s">
        <v>5</v>
      </c>
      <c r="K39">
        <v>29235.74</v>
      </c>
    </row>
    <row r="41" spans="3:29">
      <c r="C41" t="s">
        <v>18</v>
      </c>
      <c r="P41" t="s">
        <v>19</v>
      </c>
      <c r="AC41" t="s">
        <v>20</v>
      </c>
    </row>
    <row r="42" spans="3:19">
      <c r="C42" t="s">
        <v>3</v>
      </c>
      <c r="D42" t="s">
        <v>4</v>
      </c>
      <c r="E42" t="s">
        <v>5</v>
      </c>
      <c r="F42" t="s">
        <v>6</v>
      </c>
      <c r="G42" t="s">
        <v>7</v>
      </c>
      <c r="I42" t="s">
        <v>3</v>
      </c>
      <c r="J42" t="s">
        <v>4</v>
      </c>
      <c r="K42" t="s">
        <v>5</v>
      </c>
      <c r="L42" t="s">
        <v>6</v>
      </c>
      <c r="M42" t="s">
        <v>7</v>
      </c>
      <c r="O42" t="s">
        <v>3</v>
      </c>
      <c r="P42" t="s">
        <v>4</v>
      </c>
      <c r="Q42" t="s">
        <v>5</v>
      </c>
      <c r="R42" t="s">
        <v>6</v>
      </c>
      <c r="S42" t="s">
        <v>7</v>
      </c>
    </row>
    <row r="43" spans="3:16">
      <c r="C43" t="s">
        <v>21</v>
      </c>
      <c r="D43">
        <v>101</v>
      </c>
      <c r="I43" t="s">
        <v>21</v>
      </c>
      <c r="J43">
        <v>102</v>
      </c>
      <c r="O43" t="s">
        <v>21</v>
      </c>
      <c r="P43">
        <v>103</v>
      </c>
    </row>
    <row r="44" spans="3:16">
      <c r="C44" t="s">
        <v>21</v>
      </c>
      <c r="D44">
        <v>201</v>
      </c>
      <c r="E44">
        <v>131.61</v>
      </c>
      <c r="F44">
        <v>694092.585043768</v>
      </c>
      <c r="G44">
        <v>5273.85901560495</v>
      </c>
      <c r="I44" t="s">
        <v>21</v>
      </c>
      <c r="J44">
        <v>202</v>
      </c>
      <c r="K44">
        <v>118.33</v>
      </c>
      <c r="L44">
        <v>631425.343299451</v>
      </c>
      <c r="M44">
        <v>5336.1391303934</v>
      </c>
      <c r="O44" t="s">
        <v>21</v>
      </c>
      <c r="P44">
        <v>203</v>
      </c>
    </row>
    <row r="45" spans="3:19">
      <c r="C45" t="s">
        <v>21</v>
      </c>
      <c r="D45">
        <v>301</v>
      </c>
      <c r="E45">
        <v>131.61</v>
      </c>
      <c r="F45">
        <v>694092.585043768</v>
      </c>
      <c r="G45">
        <v>5273.85901560495</v>
      </c>
      <c r="I45" t="s">
        <v>21</v>
      </c>
      <c r="J45">
        <v>302</v>
      </c>
      <c r="K45">
        <v>118.33</v>
      </c>
      <c r="L45">
        <v>631425.343299451</v>
      </c>
      <c r="M45">
        <v>5336.1391303934</v>
      </c>
      <c r="O45" t="s">
        <v>21</v>
      </c>
      <c r="P45">
        <v>303</v>
      </c>
      <c r="Q45">
        <v>131.46</v>
      </c>
      <c r="R45">
        <v>711209.647974147</v>
      </c>
      <c r="S45">
        <v>5410.0840405762</v>
      </c>
    </row>
    <row r="46" spans="3:19">
      <c r="C46" t="s">
        <v>21</v>
      </c>
      <c r="D46">
        <v>401</v>
      </c>
      <c r="E46">
        <v>131.61</v>
      </c>
      <c r="F46">
        <v>666411.23767201</v>
      </c>
      <c r="G46">
        <v>5063.53041312977</v>
      </c>
      <c r="I46" t="s">
        <v>21</v>
      </c>
      <c r="J46">
        <v>402</v>
      </c>
      <c r="K46">
        <v>118.41</v>
      </c>
      <c r="L46">
        <v>606937.083480061</v>
      </c>
      <c r="M46">
        <v>5125.72488370966</v>
      </c>
      <c r="O46" t="s">
        <v>21</v>
      </c>
      <c r="P46">
        <v>403</v>
      </c>
      <c r="Q46">
        <v>131.46</v>
      </c>
      <c r="R46">
        <v>683559.84989276</v>
      </c>
      <c r="S46">
        <v>5199.75543810102</v>
      </c>
    </row>
    <row r="47" spans="3:19">
      <c r="C47" t="s">
        <v>21</v>
      </c>
      <c r="D47">
        <v>501</v>
      </c>
      <c r="E47">
        <v>131.61</v>
      </c>
      <c r="F47">
        <v>696860.719780944</v>
      </c>
      <c r="G47">
        <v>5294.89187585247</v>
      </c>
      <c r="I47" t="s">
        <v>21</v>
      </c>
      <c r="J47">
        <v>502</v>
      </c>
      <c r="K47">
        <v>118.41</v>
      </c>
      <c r="L47">
        <v>634332.594281055</v>
      </c>
      <c r="M47">
        <v>5357.08634643236</v>
      </c>
      <c r="O47" t="s">
        <v>21</v>
      </c>
      <c r="P47">
        <v>503</v>
      </c>
      <c r="Q47">
        <v>131.46</v>
      </c>
      <c r="R47">
        <v>713974.627782285</v>
      </c>
      <c r="S47">
        <v>5431.11690082371</v>
      </c>
    </row>
    <row r="48" spans="3:19">
      <c r="C48" t="s">
        <v>21</v>
      </c>
      <c r="D48">
        <v>601</v>
      </c>
      <c r="E48">
        <v>131.61</v>
      </c>
      <c r="F48">
        <v>701012.921886707</v>
      </c>
      <c r="G48">
        <v>5326.44116622374</v>
      </c>
      <c r="I48" t="s">
        <v>21</v>
      </c>
      <c r="J48">
        <v>602</v>
      </c>
      <c r="K48">
        <v>118.41</v>
      </c>
      <c r="L48">
        <v>638068.345753918</v>
      </c>
      <c r="M48">
        <v>5388.63563680363</v>
      </c>
      <c r="O48" t="s">
        <v>21</v>
      </c>
      <c r="P48">
        <v>603</v>
      </c>
      <c r="Q48">
        <v>131.46</v>
      </c>
      <c r="R48">
        <v>718122.097494494</v>
      </c>
      <c r="S48">
        <v>5462.66619119499</v>
      </c>
    </row>
    <row r="49" spans="3:19">
      <c r="C49" t="s">
        <v>21</v>
      </c>
      <c r="D49">
        <v>701</v>
      </c>
      <c r="E49">
        <v>131.61</v>
      </c>
      <c r="F49">
        <v>703781.056623883</v>
      </c>
      <c r="G49">
        <v>5347.47402647126</v>
      </c>
      <c r="I49" t="s">
        <v>21</v>
      </c>
      <c r="J49">
        <v>702</v>
      </c>
      <c r="K49">
        <v>118.41</v>
      </c>
      <c r="L49">
        <v>640558.846735827</v>
      </c>
      <c r="M49">
        <v>5409.66849705115</v>
      </c>
      <c r="O49" t="s">
        <v>21</v>
      </c>
      <c r="P49">
        <v>703</v>
      </c>
      <c r="Q49">
        <v>131.46</v>
      </c>
      <c r="R49">
        <v>720887.077302632</v>
      </c>
      <c r="S49">
        <v>5483.69905144251</v>
      </c>
    </row>
    <row r="50" spans="3:19">
      <c r="C50" t="s">
        <v>21</v>
      </c>
      <c r="D50">
        <v>801</v>
      </c>
      <c r="E50">
        <v>131.61</v>
      </c>
      <c r="F50">
        <v>707933.258729647</v>
      </c>
      <c r="G50">
        <v>5379.02331684254</v>
      </c>
      <c r="I50" t="s">
        <v>21</v>
      </c>
      <c r="J50">
        <v>802</v>
      </c>
      <c r="K50">
        <v>118.41</v>
      </c>
      <c r="L50">
        <v>644294.59820869</v>
      </c>
      <c r="M50">
        <v>5441.21778742243</v>
      </c>
      <c r="O50" t="s">
        <v>21</v>
      </c>
      <c r="P50">
        <v>803</v>
      </c>
      <c r="Q50">
        <v>131.46</v>
      </c>
      <c r="R50">
        <v>725034.54701484</v>
      </c>
      <c r="S50">
        <v>5515.24834181379</v>
      </c>
    </row>
    <row r="51" spans="3:19">
      <c r="C51" t="s">
        <v>21</v>
      </c>
      <c r="D51">
        <v>901</v>
      </c>
      <c r="E51">
        <v>131.61</v>
      </c>
      <c r="F51">
        <v>710701.393466822</v>
      </c>
      <c r="G51">
        <v>5400.05617709006</v>
      </c>
      <c r="I51" t="s">
        <v>21</v>
      </c>
      <c r="J51">
        <v>902</v>
      </c>
      <c r="K51">
        <v>118.41</v>
      </c>
      <c r="L51">
        <v>646785.099190598</v>
      </c>
      <c r="M51">
        <v>5462.25064766995</v>
      </c>
      <c r="O51" t="s">
        <v>21</v>
      </c>
      <c r="P51">
        <v>903</v>
      </c>
      <c r="Q51">
        <v>131.46</v>
      </c>
      <c r="R51">
        <v>727799.526822979</v>
      </c>
      <c r="S51">
        <v>5536.2812020613</v>
      </c>
    </row>
    <row r="52" spans="3:19">
      <c r="C52" t="s">
        <v>21</v>
      </c>
      <c r="D52">
        <v>1001</v>
      </c>
      <c r="E52">
        <v>131.61</v>
      </c>
      <c r="F52">
        <v>716237.662941174</v>
      </c>
      <c r="G52">
        <v>5442.12189758509</v>
      </c>
      <c r="I52" t="s">
        <v>21</v>
      </c>
      <c r="J52">
        <v>1002</v>
      </c>
      <c r="K52">
        <v>118.41</v>
      </c>
      <c r="L52">
        <v>651766.101154415</v>
      </c>
      <c r="M52">
        <v>5504.31636816498</v>
      </c>
      <c r="O52" t="s">
        <v>21</v>
      </c>
      <c r="P52">
        <v>1003</v>
      </c>
      <c r="Q52">
        <v>131.46</v>
      </c>
      <c r="R52">
        <v>733329.486439256</v>
      </c>
      <c r="S52">
        <v>5578.34692255634</v>
      </c>
    </row>
    <row r="53" spans="3:19">
      <c r="C53" t="s">
        <v>21</v>
      </c>
      <c r="D53">
        <v>1101</v>
      </c>
      <c r="E53">
        <v>131.61</v>
      </c>
      <c r="F53">
        <v>719005.79767835</v>
      </c>
      <c r="G53">
        <v>5463.15475783261</v>
      </c>
      <c r="I53" t="s">
        <v>21</v>
      </c>
      <c r="J53">
        <v>1102</v>
      </c>
      <c r="K53">
        <v>118.41</v>
      </c>
      <c r="L53">
        <v>654256.602136324</v>
      </c>
      <c r="M53">
        <v>5525.3492284125</v>
      </c>
      <c r="O53" t="s">
        <v>21</v>
      </c>
      <c r="P53">
        <v>1103</v>
      </c>
      <c r="Q53">
        <v>131.46</v>
      </c>
      <c r="R53">
        <v>736094.466247395</v>
      </c>
      <c r="S53">
        <v>5599.37978280386</v>
      </c>
    </row>
    <row r="54" spans="3:19">
      <c r="C54" t="s">
        <v>21</v>
      </c>
      <c r="D54">
        <v>1201</v>
      </c>
      <c r="E54">
        <v>131.61</v>
      </c>
      <c r="F54">
        <v>723157.999784113</v>
      </c>
      <c r="G54">
        <v>5494.70404820388</v>
      </c>
      <c r="I54" t="s">
        <v>21</v>
      </c>
      <c r="J54">
        <v>1202</v>
      </c>
      <c r="K54">
        <v>118.41</v>
      </c>
      <c r="L54">
        <v>657992.353609187</v>
      </c>
      <c r="M54">
        <v>5556.89851878378</v>
      </c>
      <c r="O54" t="s">
        <v>21</v>
      </c>
      <c r="P54">
        <v>1203</v>
      </c>
      <c r="Q54">
        <v>131.46</v>
      </c>
      <c r="R54">
        <v>740241.935959603</v>
      </c>
      <c r="S54">
        <v>5630.92907317513</v>
      </c>
    </row>
    <row r="55" spans="3:19">
      <c r="C55" t="s">
        <v>21</v>
      </c>
      <c r="D55">
        <v>1301</v>
      </c>
      <c r="E55">
        <v>131.61</v>
      </c>
      <c r="F55">
        <v>725926.134521289</v>
      </c>
      <c r="G55">
        <v>5515.7369084514</v>
      </c>
      <c r="I55" t="s">
        <v>21</v>
      </c>
      <c r="J55">
        <v>1302</v>
      </c>
      <c r="K55">
        <v>118.41</v>
      </c>
      <c r="L55">
        <v>660482.854591095</v>
      </c>
      <c r="M55">
        <v>5577.93137903129</v>
      </c>
      <c r="O55" t="s">
        <v>21</v>
      </c>
      <c r="P55">
        <v>1303</v>
      </c>
      <c r="Q55">
        <v>131.46</v>
      </c>
      <c r="R55">
        <v>743006.915767742</v>
      </c>
      <c r="S55">
        <v>5651.96193342265</v>
      </c>
    </row>
    <row r="56" spans="3:19">
      <c r="C56" t="s">
        <v>21</v>
      </c>
      <c r="D56">
        <v>1401</v>
      </c>
      <c r="E56">
        <v>131.61</v>
      </c>
      <c r="F56">
        <v>705165.123992471</v>
      </c>
      <c r="G56">
        <v>5357.99045659502</v>
      </c>
      <c r="I56" t="s">
        <v>21</v>
      </c>
      <c r="J56">
        <v>1402</v>
      </c>
      <c r="K56">
        <v>118.41</v>
      </c>
      <c r="L56">
        <v>641804.097226781</v>
      </c>
      <c r="M56">
        <v>5420.18492717491</v>
      </c>
      <c r="O56" t="s">
        <v>21</v>
      </c>
      <c r="P56">
        <v>1403</v>
      </c>
      <c r="Q56">
        <v>131.46</v>
      </c>
      <c r="R56">
        <v>722269.567206701</v>
      </c>
      <c r="S56">
        <v>5494.21548156627</v>
      </c>
    </row>
    <row r="57" spans="3:19">
      <c r="C57" t="s">
        <v>21</v>
      </c>
      <c r="D57">
        <v>1501</v>
      </c>
      <c r="E57">
        <v>131.61</v>
      </c>
      <c r="F57">
        <v>728694.269258465</v>
      </c>
      <c r="G57">
        <v>5536.76976869892</v>
      </c>
      <c r="I57" t="s">
        <v>21</v>
      </c>
      <c r="J57">
        <v>1502</v>
      </c>
      <c r="K57">
        <v>118.41</v>
      </c>
      <c r="L57">
        <v>662973.355573004</v>
      </c>
      <c r="M57">
        <v>5598.96423927881</v>
      </c>
      <c r="O57" t="s">
        <v>21</v>
      </c>
      <c r="P57">
        <v>1503</v>
      </c>
      <c r="Q57">
        <v>131.46</v>
      </c>
      <c r="R57">
        <v>745771.89557588</v>
      </c>
      <c r="S57">
        <v>5672.99479367017</v>
      </c>
    </row>
    <row r="58" spans="3:19">
      <c r="C58" t="s">
        <v>21</v>
      </c>
      <c r="D58">
        <v>1601</v>
      </c>
      <c r="E58">
        <v>131.61</v>
      </c>
      <c r="F58">
        <v>734230.538732817</v>
      </c>
      <c r="G58">
        <v>5578.83548919396</v>
      </c>
      <c r="I58" t="s">
        <v>21</v>
      </c>
      <c r="J58">
        <v>1602</v>
      </c>
      <c r="K58">
        <v>118.41</v>
      </c>
      <c r="L58">
        <v>667954.357536821</v>
      </c>
      <c r="M58">
        <v>5641.02995977385</v>
      </c>
      <c r="O58" t="s">
        <v>21</v>
      </c>
      <c r="P58">
        <v>1603</v>
      </c>
      <c r="Q58">
        <v>131.46</v>
      </c>
      <c r="R58">
        <v>751301.855192157</v>
      </c>
      <c r="S58">
        <v>5715.0605141652</v>
      </c>
    </row>
    <row r="59" spans="3:19">
      <c r="C59" t="s">
        <v>21</v>
      </c>
      <c r="D59">
        <v>1701</v>
      </c>
      <c r="E59">
        <v>131.61</v>
      </c>
      <c r="F59">
        <v>736998.673469992</v>
      </c>
      <c r="G59">
        <v>5599.86834944147</v>
      </c>
      <c r="I59" t="s">
        <v>21</v>
      </c>
      <c r="J59">
        <v>1702</v>
      </c>
      <c r="K59">
        <v>118.41</v>
      </c>
      <c r="L59">
        <v>670444.85851873</v>
      </c>
      <c r="M59">
        <v>5662.06282002136</v>
      </c>
      <c r="O59" t="s">
        <v>21</v>
      </c>
      <c r="P59">
        <v>1703</v>
      </c>
      <c r="Q59">
        <v>131.46</v>
      </c>
      <c r="R59">
        <v>754066.835000296</v>
      </c>
      <c r="S59">
        <v>5736.09337441272</v>
      </c>
    </row>
    <row r="60" spans="3:19">
      <c r="C60" t="s">
        <v>21</v>
      </c>
      <c r="D60">
        <v>1801</v>
      </c>
      <c r="E60">
        <v>131.61</v>
      </c>
      <c r="F60">
        <v>716237.662941174</v>
      </c>
      <c r="G60">
        <v>5442.12189758509</v>
      </c>
      <c r="I60" t="s">
        <v>21</v>
      </c>
      <c r="J60">
        <v>1802</v>
      </c>
      <c r="K60">
        <v>118.41</v>
      </c>
      <c r="L60">
        <v>651766.101154415</v>
      </c>
      <c r="M60">
        <v>5504.31636816498</v>
      </c>
      <c r="O60" t="s">
        <v>21</v>
      </c>
      <c r="P60">
        <v>1803</v>
      </c>
      <c r="Q60">
        <v>131.46</v>
      </c>
      <c r="R60">
        <v>733329.486439256</v>
      </c>
      <c r="S60">
        <v>5578.34692255634</v>
      </c>
    </row>
    <row r="61" spans="3:19">
      <c r="C61" t="s">
        <v>21</v>
      </c>
      <c r="D61">
        <v>1901</v>
      </c>
      <c r="E61">
        <v>131.61</v>
      </c>
      <c r="F61">
        <v>739766.808207168</v>
      </c>
      <c r="G61">
        <v>5620.90120968899</v>
      </c>
      <c r="I61" t="s">
        <v>21</v>
      </c>
      <c r="J61">
        <v>1902</v>
      </c>
      <c r="K61">
        <v>118.41</v>
      </c>
      <c r="L61">
        <v>672935.359500638</v>
      </c>
      <c r="M61">
        <v>5683.09568026888</v>
      </c>
      <c r="O61" t="s">
        <v>21</v>
      </c>
      <c r="P61">
        <v>1903</v>
      </c>
      <c r="Q61">
        <v>131.46</v>
      </c>
      <c r="R61">
        <v>756831.814808435</v>
      </c>
      <c r="S61">
        <v>5757.12623466024</v>
      </c>
    </row>
    <row r="62" spans="3:19">
      <c r="C62" t="s">
        <v>21</v>
      </c>
      <c r="D62">
        <v>2001</v>
      </c>
      <c r="E62">
        <v>131.61</v>
      </c>
      <c r="F62">
        <v>745303.07768152</v>
      </c>
      <c r="G62">
        <v>5662.96693018403</v>
      </c>
      <c r="I62" t="s">
        <v>21</v>
      </c>
      <c r="J62">
        <v>2002</v>
      </c>
      <c r="K62">
        <v>118.41</v>
      </c>
      <c r="L62">
        <v>677916.361464455</v>
      </c>
      <c r="M62">
        <v>5725.16140076392</v>
      </c>
      <c r="O62" t="s">
        <v>21</v>
      </c>
      <c r="P62">
        <v>2003</v>
      </c>
      <c r="Q62">
        <v>131.46</v>
      </c>
      <c r="R62">
        <v>762361.774424712</v>
      </c>
      <c r="S62">
        <v>5799.19195515527</v>
      </c>
    </row>
    <row r="63" spans="3:19">
      <c r="C63" t="s">
        <v>21</v>
      </c>
      <c r="D63">
        <v>2101</v>
      </c>
      <c r="E63">
        <v>131.61</v>
      </c>
      <c r="F63">
        <v>746687.145050108</v>
      </c>
      <c r="G63">
        <v>5673.48336030779</v>
      </c>
      <c r="I63" t="s">
        <v>21</v>
      </c>
      <c r="J63">
        <v>2102</v>
      </c>
      <c r="K63">
        <v>118.41</v>
      </c>
      <c r="L63">
        <v>679161.61195541</v>
      </c>
      <c r="M63">
        <v>5735.67783088768</v>
      </c>
      <c r="O63" t="s">
        <v>21</v>
      </c>
      <c r="P63">
        <v>2103</v>
      </c>
      <c r="Q63">
        <v>131.46</v>
      </c>
      <c r="R63">
        <v>763744.264328782</v>
      </c>
      <c r="S63">
        <v>5809.70838527903</v>
      </c>
    </row>
    <row r="64" spans="3:19">
      <c r="C64" t="s">
        <v>21</v>
      </c>
      <c r="D64">
        <v>2201</v>
      </c>
      <c r="E64">
        <v>131.61</v>
      </c>
      <c r="F64">
        <v>748071.212418696</v>
      </c>
      <c r="G64">
        <v>5683.99979043154</v>
      </c>
      <c r="I64" t="s">
        <v>21</v>
      </c>
      <c r="J64">
        <v>2202</v>
      </c>
      <c r="K64">
        <v>118.41</v>
      </c>
      <c r="L64">
        <v>680406.862446364</v>
      </c>
      <c r="M64">
        <v>5746.19426101143</v>
      </c>
      <c r="O64" t="s">
        <v>21</v>
      </c>
      <c r="P64">
        <v>2203</v>
      </c>
      <c r="Q64">
        <v>131.46</v>
      </c>
      <c r="R64">
        <v>765126.754232851</v>
      </c>
      <c r="S64">
        <v>5820.22481540279</v>
      </c>
    </row>
    <row r="65" spans="3:19">
      <c r="C65" t="s">
        <v>21</v>
      </c>
      <c r="D65">
        <v>2301</v>
      </c>
      <c r="E65">
        <v>131.61</v>
      </c>
      <c r="F65">
        <v>749455.279787284</v>
      </c>
      <c r="G65">
        <v>5694.5162205553</v>
      </c>
      <c r="I65" t="s">
        <v>21</v>
      </c>
      <c r="J65">
        <v>2302</v>
      </c>
      <c r="K65">
        <v>118.41</v>
      </c>
      <c r="L65">
        <v>681652.112937318</v>
      </c>
      <c r="M65">
        <v>5756.71069113519</v>
      </c>
      <c r="O65" t="s">
        <v>21</v>
      </c>
      <c r="P65">
        <v>2303</v>
      </c>
      <c r="Q65">
        <v>131.46</v>
      </c>
      <c r="R65">
        <v>766509.24413692</v>
      </c>
      <c r="S65">
        <v>5830.74124552655</v>
      </c>
    </row>
    <row r="66" spans="3:19">
      <c r="C66" t="s">
        <v>21</v>
      </c>
      <c r="D66">
        <v>2401</v>
      </c>
      <c r="E66">
        <v>131.61</v>
      </c>
      <c r="F66">
        <v>742534.942944344</v>
      </c>
      <c r="G66">
        <v>5641.93406993651</v>
      </c>
      <c r="I66" t="s">
        <v>21</v>
      </c>
      <c r="J66">
        <v>2402</v>
      </c>
      <c r="K66">
        <v>118.41</v>
      </c>
      <c r="L66">
        <v>675425.860482547</v>
      </c>
      <c r="M66">
        <v>5704.1285405164</v>
      </c>
      <c r="O66" t="s">
        <v>21</v>
      </c>
      <c r="P66">
        <v>2403</v>
      </c>
      <c r="Q66">
        <v>131.46</v>
      </c>
      <c r="R66">
        <v>759596.794616574</v>
      </c>
      <c r="S66">
        <v>5778.15909490776</v>
      </c>
    </row>
    <row r="67" spans="3:19">
      <c r="C67" t="s">
        <v>21</v>
      </c>
      <c r="D67">
        <v>2501</v>
      </c>
      <c r="E67">
        <v>131.61</v>
      </c>
      <c r="F67">
        <v>750839.347155871</v>
      </c>
      <c r="G67">
        <v>5705.03265067906</v>
      </c>
      <c r="I67" t="s">
        <v>21</v>
      </c>
      <c r="J67">
        <v>2502</v>
      </c>
      <c r="K67">
        <v>118.41</v>
      </c>
      <c r="L67">
        <v>682897.363428272</v>
      </c>
      <c r="M67">
        <v>5767.22712125895</v>
      </c>
      <c r="O67" t="s">
        <v>21</v>
      </c>
      <c r="P67">
        <v>2503</v>
      </c>
      <c r="Q67">
        <v>131.46</v>
      </c>
      <c r="R67">
        <v>767891.73404099</v>
      </c>
      <c r="S67">
        <v>5841.25767565031</v>
      </c>
    </row>
    <row r="68" spans="3:19">
      <c r="C68" t="s">
        <v>21</v>
      </c>
      <c r="D68">
        <v>2601</v>
      </c>
      <c r="E68">
        <v>131.61</v>
      </c>
      <c r="F68">
        <v>746687.145050108</v>
      </c>
      <c r="G68">
        <v>5673.48336030779</v>
      </c>
      <c r="I68" t="s">
        <v>21</v>
      </c>
      <c r="J68">
        <v>2602</v>
      </c>
      <c r="K68">
        <v>118.41</v>
      </c>
      <c r="L68">
        <v>679161.61195541</v>
      </c>
      <c r="M68">
        <v>5735.67783088768</v>
      </c>
      <c r="O68" t="s">
        <v>21</v>
      </c>
      <c r="P68">
        <v>2603</v>
      </c>
      <c r="Q68">
        <v>131.46</v>
      </c>
      <c r="R68">
        <v>763744.264328782</v>
      </c>
      <c r="S68">
        <v>5809.70838527903</v>
      </c>
    </row>
    <row r="69" spans="3:19">
      <c r="C69" t="s">
        <v>21</v>
      </c>
      <c r="D69">
        <v>2701</v>
      </c>
      <c r="E69">
        <v>131.61</v>
      </c>
      <c r="F69">
        <v>694092.585043768</v>
      </c>
      <c r="G69">
        <v>5273.85901560495</v>
      </c>
      <c r="I69" t="s">
        <v>21</v>
      </c>
      <c r="J69">
        <v>2702</v>
      </c>
      <c r="K69">
        <v>118.41</v>
      </c>
      <c r="L69">
        <v>631842.093299147</v>
      </c>
      <c r="M69">
        <v>5336.05348618484</v>
      </c>
      <c r="O69" t="s">
        <v>21</v>
      </c>
      <c r="P69">
        <v>2703</v>
      </c>
      <c r="Q69">
        <v>131.46</v>
      </c>
      <c r="R69">
        <v>711209.647974147</v>
      </c>
      <c r="S69">
        <v>5410.0840405762</v>
      </c>
    </row>
    <row r="70" spans="5:18">
      <c r="E70">
        <v>3421.86</v>
      </c>
      <c r="F70">
        <v>18743977.1649063</v>
      </c>
      <c r="K70">
        <v>3078.5</v>
      </c>
      <c r="L70">
        <v>17054667.1732194</v>
      </c>
      <c r="Q70">
        <v>3286.5</v>
      </c>
      <c r="R70">
        <v>18477016.1110046</v>
      </c>
    </row>
    <row r="73" spans="3:8">
      <c r="C73" t="s">
        <v>22</v>
      </c>
      <c r="D73" t="s">
        <v>10</v>
      </c>
      <c r="E73" t="s">
        <v>11</v>
      </c>
      <c r="F73" t="s">
        <v>12</v>
      </c>
      <c r="G73" t="s">
        <v>13</v>
      </c>
      <c r="H73" t="s">
        <v>14</v>
      </c>
    </row>
    <row r="74" spans="4:8">
      <c r="D74">
        <v>9786.86</v>
      </c>
      <c r="E74">
        <v>5161.2126094445</v>
      </c>
      <c r="F74">
        <v>50512065.238868</v>
      </c>
      <c r="G74">
        <v>5545.76855591377</v>
      </c>
      <c r="H74">
        <v>54275660.4491303</v>
      </c>
    </row>
    <row r="80" s="1" customFormat="1" spans="3:42">
      <c r="C80" s="1" t="s">
        <v>23</v>
      </c>
      <c r="P80" s="1" t="s">
        <v>24</v>
      </c>
      <c r="AC80" s="1" t="s">
        <v>25</v>
      </c>
      <c r="AP80" s="1" t="s">
        <v>26</v>
      </c>
    </row>
    <row r="81" s="1" customFormat="1" spans="3:25">
      <c r="C81" s="1" t="s">
        <v>3</v>
      </c>
      <c r="D81" s="1" t="s">
        <v>4</v>
      </c>
      <c r="E81" s="1" t="s">
        <v>5</v>
      </c>
      <c r="F81" s="1" t="s">
        <v>6</v>
      </c>
      <c r="G81" s="1" t="s">
        <v>7</v>
      </c>
      <c r="I81" s="1" t="s">
        <v>3</v>
      </c>
      <c r="J81" s="1" t="s">
        <v>4</v>
      </c>
      <c r="K81" s="1" t="s">
        <v>5</v>
      </c>
      <c r="L81" s="1" t="s">
        <v>6</v>
      </c>
      <c r="M81" s="1" t="s">
        <v>7</v>
      </c>
      <c r="O81" s="1" t="s">
        <v>3</v>
      </c>
      <c r="P81" s="1" t="s">
        <v>4</v>
      </c>
      <c r="Q81" s="1" t="s">
        <v>5</v>
      </c>
      <c r="R81" s="1" t="s">
        <v>6</v>
      </c>
      <c r="S81" s="1" t="s">
        <v>7</v>
      </c>
      <c r="U81" s="1" t="s">
        <v>3</v>
      </c>
      <c r="V81" s="1" t="s">
        <v>4</v>
      </c>
      <c r="W81" s="1" t="s">
        <v>5</v>
      </c>
      <c r="X81" s="1" t="s">
        <v>6</v>
      </c>
      <c r="Y81" s="1" t="s">
        <v>7</v>
      </c>
    </row>
    <row r="82" s="1" customFormat="1" spans="3:25">
      <c r="C82" s="1" t="s">
        <v>8</v>
      </c>
      <c r="D82" s="1">
        <v>101</v>
      </c>
      <c r="E82" s="1">
        <v>119.27</v>
      </c>
      <c r="F82" s="1">
        <v>661408.048213087</v>
      </c>
      <c r="G82" s="1">
        <v>5545.46866951527</v>
      </c>
      <c r="I82" s="1" t="s">
        <v>8</v>
      </c>
      <c r="J82" s="1">
        <v>102</v>
      </c>
      <c r="K82" s="1">
        <v>119.27</v>
      </c>
      <c r="L82" s="1">
        <v>668786.251865208</v>
      </c>
      <c r="M82" s="1">
        <v>5607.33002318444</v>
      </c>
      <c r="O82" s="1" t="s">
        <v>21</v>
      </c>
      <c r="P82" s="1">
        <v>101</v>
      </c>
      <c r="Q82" s="1">
        <v>119.29</v>
      </c>
      <c r="R82" s="1">
        <v>676275.32404345</v>
      </c>
      <c r="S82" s="1">
        <v>5669.17029125199</v>
      </c>
      <c r="U82" s="1" t="s">
        <v>21</v>
      </c>
      <c r="V82" s="1">
        <v>102</v>
      </c>
      <c r="W82" s="1">
        <v>119.27</v>
      </c>
      <c r="X82" s="1">
        <v>679115.736978179</v>
      </c>
      <c r="Y82" s="1">
        <v>5693.93591832128</v>
      </c>
    </row>
    <row r="83" s="1" customFormat="1" spans="3:25">
      <c r="C83" s="1" t="s">
        <v>8</v>
      </c>
      <c r="D83" s="1">
        <v>201</v>
      </c>
      <c r="E83" s="1">
        <v>140.68</v>
      </c>
      <c r="F83" s="1">
        <v>765608.291142077</v>
      </c>
      <c r="G83" s="1">
        <v>5442.19712213589</v>
      </c>
      <c r="I83" s="1" t="s">
        <v>8</v>
      </c>
      <c r="J83" s="1">
        <v>202</v>
      </c>
      <c r="K83" s="1">
        <v>140.68</v>
      </c>
      <c r="L83" s="1">
        <v>774310.946376256</v>
      </c>
      <c r="M83" s="1">
        <v>5504.05847580506</v>
      </c>
      <c r="O83" s="1" t="s">
        <v>21</v>
      </c>
      <c r="P83" s="1">
        <v>201</v>
      </c>
      <c r="Q83" s="1">
        <v>140.68</v>
      </c>
      <c r="R83" s="1">
        <v>783013.601610435</v>
      </c>
      <c r="S83" s="1">
        <v>5565.91982947423</v>
      </c>
      <c r="U83" s="1" t="s">
        <v>21</v>
      </c>
      <c r="V83" s="1">
        <v>202</v>
      </c>
      <c r="W83" s="1">
        <v>140.68</v>
      </c>
      <c r="X83" s="1">
        <v>786494.663704106</v>
      </c>
      <c r="Y83" s="1">
        <v>5590.6643709419</v>
      </c>
    </row>
    <row r="84" s="1" customFormat="1" spans="3:25">
      <c r="C84" s="1" t="s">
        <v>8</v>
      </c>
      <c r="D84" s="1">
        <v>301</v>
      </c>
      <c r="E84" s="1">
        <v>140.68</v>
      </c>
      <c r="F84" s="1">
        <v>768567.193921698</v>
      </c>
      <c r="G84" s="1">
        <v>5463.22998238341</v>
      </c>
      <c r="I84" s="1" t="s">
        <v>8</v>
      </c>
      <c r="J84" s="1">
        <v>302</v>
      </c>
      <c r="K84" s="1">
        <v>140.68</v>
      </c>
      <c r="L84" s="1">
        <v>777269.849155877</v>
      </c>
      <c r="M84" s="1">
        <v>5525.09133605258</v>
      </c>
      <c r="O84" s="1" t="s">
        <v>21</v>
      </c>
      <c r="P84" s="1">
        <v>301</v>
      </c>
      <c r="Q84" s="1">
        <v>140.68</v>
      </c>
      <c r="R84" s="1">
        <v>785972.504390056</v>
      </c>
      <c r="S84" s="1">
        <v>5586.95268972175</v>
      </c>
      <c r="U84" s="1" t="s">
        <v>21</v>
      </c>
      <c r="V84" s="1">
        <v>302</v>
      </c>
      <c r="W84" s="1">
        <v>140.68</v>
      </c>
      <c r="X84" s="1">
        <v>789453.566483727</v>
      </c>
      <c r="Y84" s="1">
        <v>5611.69723118942</v>
      </c>
    </row>
    <row r="85" s="1" customFormat="1" spans="3:25">
      <c r="C85" s="1" t="s">
        <v>8</v>
      </c>
      <c r="D85" s="1">
        <v>401</v>
      </c>
      <c r="E85" s="1">
        <v>140.68</v>
      </c>
      <c r="F85" s="1">
        <v>756731.582803215</v>
      </c>
      <c r="G85" s="1">
        <v>5379.09854139334</v>
      </c>
      <c r="I85" s="1" t="s">
        <v>8</v>
      </c>
      <c r="J85" s="1">
        <v>402</v>
      </c>
      <c r="K85" s="1">
        <v>140.68</v>
      </c>
      <c r="L85" s="1">
        <v>765434.238037394</v>
      </c>
      <c r="M85" s="1">
        <v>5440.95989506251</v>
      </c>
      <c r="O85" s="1" t="s">
        <v>21</v>
      </c>
      <c r="P85" s="1">
        <v>401</v>
      </c>
      <c r="Q85" s="1">
        <v>140.68</v>
      </c>
      <c r="R85" s="1">
        <v>774136.893271572</v>
      </c>
      <c r="S85" s="1">
        <v>5502.82124873168</v>
      </c>
      <c r="U85" s="1" t="s">
        <v>21</v>
      </c>
      <c r="V85" s="1">
        <v>402</v>
      </c>
      <c r="W85" s="1">
        <v>140.68</v>
      </c>
      <c r="X85" s="1">
        <v>777617.955365244</v>
      </c>
      <c r="Y85" s="1">
        <v>5527.56579019935</v>
      </c>
    </row>
    <row r="86" s="1" customFormat="1" spans="3:25">
      <c r="C86" s="1" t="s">
        <v>8</v>
      </c>
      <c r="D86" s="1">
        <v>501</v>
      </c>
      <c r="E86" s="1">
        <v>140.68</v>
      </c>
      <c r="F86" s="1">
        <v>771526.096701319</v>
      </c>
      <c r="G86" s="1">
        <v>5484.26284263093</v>
      </c>
      <c r="I86" s="1" t="s">
        <v>8</v>
      </c>
      <c r="J86" s="1">
        <v>502</v>
      </c>
      <c r="K86" s="1">
        <v>140.68</v>
      </c>
      <c r="L86" s="1">
        <v>780228.751935498</v>
      </c>
      <c r="M86" s="1">
        <v>5546.1241963001</v>
      </c>
      <c r="O86" s="1" t="s">
        <v>21</v>
      </c>
      <c r="P86" s="1">
        <v>501</v>
      </c>
      <c r="Q86" s="1">
        <v>140.68</v>
      </c>
      <c r="R86" s="1">
        <v>788931.407169676</v>
      </c>
      <c r="S86" s="1">
        <v>5607.98554996926</v>
      </c>
      <c r="U86" s="1" t="s">
        <v>21</v>
      </c>
      <c r="V86" s="1">
        <v>502</v>
      </c>
      <c r="W86" s="1">
        <v>140.68</v>
      </c>
      <c r="X86" s="1">
        <v>792412.469263348</v>
      </c>
      <c r="Y86" s="1">
        <v>5632.73009143693</v>
      </c>
    </row>
    <row r="87" s="1" customFormat="1" spans="3:25">
      <c r="C87" s="1" t="s">
        <v>8</v>
      </c>
      <c r="D87" s="1">
        <v>601</v>
      </c>
      <c r="E87" s="1">
        <v>140.68</v>
      </c>
      <c r="F87" s="1">
        <v>777443.902260561</v>
      </c>
      <c r="G87" s="1">
        <v>5526.32856312596</v>
      </c>
      <c r="I87" s="1" t="s">
        <v>8</v>
      </c>
      <c r="J87" s="1">
        <v>602</v>
      </c>
      <c r="K87" s="1">
        <v>140.68</v>
      </c>
      <c r="L87" s="1">
        <v>786146.557494739</v>
      </c>
      <c r="M87" s="1">
        <v>5588.18991679513</v>
      </c>
      <c r="O87" s="1" t="s">
        <v>21</v>
      </c>
      <c r="P87" s="1">
        <v>601</v>
      </c>
      <c r="Q87" s="1">
        <v>140.68</v>
      </c>
      <c r="R87" s="1">
        <v>794849.212728918</v>
      </c>
      <c r="S87" s="1">
        <v>5650.0512704643</v>
      </c>
      <c r="U87" s="1" t="s">
        <v>21</v>
      </c>
      <c r="V87" s="1">
        <v>602</v>
      </c>
      <c r="W87" s="1">
        <v>140.68</v>
      </c>
      <c r="X87" s="1">
        <v>798330.274822589</v>
      </c>
      <c r="Y87" s="1">
        <v>5674.79581193197</v>
      </c>
    </row>
    <row r="88" s="1" customFormat="1" spans="3:25">
      <c r="C88" s="1" t="s">
        <v>8</v>
      </c>
      <c r="D88" s="1">
        <v>701</v>
      </c>
      <c r="E88" s="1">
        <v>140.68</v>
      </c>
      <c r="F88" s="1">
        <v>780402.805040181</v>
      </c>
      <c r="G88" s="1">
        <v>5547.36142337348</v>
      </c>
      <c r="I88" s="1" t="s">
        <v>8</v>
      </c>
      <c r="J88" s="1">
        <v>702</v>
      </c>
      <c r="K88" s="1">
        <v>140.68</v>
      </c>
      <c r="L88" s="1">
        <v>789105.46027436</v>
      </c>
      <c r="M88" s="1">
        <v>5609.22277704265</v>
      </c>
      <c r="O88" s="1" t="s">
        <v>21</v>
      </c>
      <c r="P88" s="1">
        <v>701</v>
      </c>
      <c r="Q88" s="1">
        <v>140.68</v>
      </c>
      <c r="R88" s="1">
        <v>797808.115508539</v>
      </c>
      <c r="S88" s="1">
        <v>5671.08413071182</v>
      </c>
      <c r="U88" s="1" t="s">
        <v>21</v>
      </c>
      <c r="V88" s="1">
        <v>702</v>
      </c>
      <c r="W88" s="1">
        <v>140.68</v>
      </c>
      <c r="X88" s="1">
        <v>801289.17760221</v>
      </c>
      <c r="Y88" s="1">
        <v>5695.82867217949</v>
      </c>
    </row>
    <row r="89" s="1" customFormat="1" spans="3:25">
      <c r="C89" s="1" t="s">
        <v>8</v>
      </c>
      <c r="D89" s="1">
        <v>801</v>
      </c>
      <c r="E89" s="1">
        <v>140.68</v>
      </c>
      <c r="F89" s="1">
        <v>783361.707819802</v>
      </c>
      <c r="G89" s="1">
        <v>5568.394283621</v>
      </c>
      <c r="I89" s="1" t="s">
        <v>8</v>
      </c>
      <c r="J89" s="1">
        <v>802</v>
      </c>
      <c r="K89" s="1">
        <v>140.68</v>
      </c>
      <c r="L89" s="1">
        <v>792064.363053981</v>
      </c>
      <c r="M89" s="1">
        <v>5630.25563729017</v>
      </c>
      <c r="O89" s="1" t="s">
        <v>21</v>
      </c>
      <c r="P89" s="1">
        <v>801</v>
      </c>
      <c r="Q89" s="1">
        <v>140.68</v>
      </c>
      <c r="R89" s="1">
        <v>800767.01828816</v>
      </c>
      <c r="S89" s="1">
        <v>5692.11699095934</v>
      </c>
      <c r="U89" s="1" t="s">
        <v>21</v>
      </c>
      <c r="V89" s="1">
        <v>802</v>
      </c>
      <c r="W89" s="1">
        <v>140.68</v>
      </c>
      <c r="X89" s="1">
        <v>804248.080381831</v>
      </c>
      <c r="Y89" s="1">
        <v>5716.861532427</v>
      </c>
    </row>
    <row r="90" s="1" customFormat="1" spans="3:25">
      <c r="C90" s="1" t="s">
        <v>8</v>
      </c>
      <c r="D90" s="1">
        <v>901</v>
      </c>
      <c r="E90" s="1">
        <v>140.68</v>
      </c>
      <c r="F90" s="1">
        <v>789279.513379044</v>
      </c>
      <c r="G90" s="1">
        <v>5610.46000411603</v>
      </c>
      <c r="I90" s="1" t="s">
        <v>8</v>
      </c>
      <c r="J90" s="1">
        <v>902</v>
      </c>
      <c r="K90" s="1">
        <v>140.68</v>
      </c>
      <c r="L90" s="1">
        <v>797982.168613222</v>
      </c>
      <c r="M90" s="1">
        <v>5672.3213577852</v>
      </c>
      <c r="O90" s="1" t="s">
        <v>21</v>
      </c>
      <c r="P90" s="1">
        <v>901</v>
      </c>
      <c r="Q90" s="1">
        <v>140.68</v>
      </c>
      <c r="R90" s="1">
        <v>806684.823847401</v>
      </c>
      <c r="S90" s="1">
        <v>5734.18271145437</v>
      </c>
      <c r="U90" s="1" t="s">
        <v>21</v>
      </c>
      <c r="V90" s="1">
        <v>902</v>
      </c>
      <c r="W90" s="1">
        <v>140.68</v>
      </c>
      <c r="X90" s="1">
        <v>810165.885941073</v>
      </c>
      <c r="Y90" s="1">
        <v>5758.92725292204</v>
      </c>
    </row>
    <row r="91" s="1" customFormat="1" spans="3:25">
      <c r="C91" s="1" t="s">
        <v>8</v>
      </c>
      <c r="D91" s="1">
        <v>1001</v>
      </c>
      <c r="E91" s="1">
        <v>140.68</v>
      </c>
      <c r="F91" s="1">
        <v>795197.318938285</v>
      </c>
      <c r="G91" s="1">
        <v>5652.52572461107</v>
      </c>
      <c r="I91" s="1" t="s">
        <v>8</v>
      </c>
      <c r="J91" s="1">
        <v>1002</v>
      </c>
      <c r="K91" s="1">
        <v>140.68</v>
      </c>
      <c r="L91" s="1">
        <v>803899.974172464</v>
      </c>
      <c r="M91" s="1">
        <v>5714.38707828024</v>
      </c>
      <c r="O91" s="1" t="s">
        <v>21</v>
      </c>
      <c r="P91" s="1">
        <v>1001</v>
      </c>
      <c r="Q91" s="1">
        <v>140.68</v>
      </c>
      <c r="R91" s="1">
        <v>812602.629406643</v>
      </c>
      <c r="S91" s="1">
        <v>5776.24843194941</v>
      </c>
      <c r="U91" s="1" t="s">
        <v>21</v>
      </c>
      <c r="V91" s="1">
        <v>1002</v>
      </c>
      <c r="W91" s="1">
        <v>140.68</v>
      </c>
      <c r="X91" s="1">
        <v>816083.691500314</v>
      </c>
      <c r="Y91" s="1">
        <v>5800.99297341708</v>
      </c>
    </row>
    <row r="92" s="1" customFormat="1" spans="3:25">
      <c r="C92" s="1" t="s">
        <v>8</v>
      </c>
      <c r="D92" s="1">
        <v>1101</v>
      </c>
      <c r="E92" s="1">
        <v>140.68</v>
      </c>
      <c r="F92" s="1">
        <v>798156.221717906</v>
      </c>
      <c r="G92" s="1">
        <v>5673.55858485859</v>
      </c>
      <c r="I92" s="1" t="s">
        <v>8</v>
      </c>
      <c r="J92" s="1">
        <v>1102</v>
      </c>
      <c r="K92" s="1">
        <v>140.68</v>
      </c>
      <c r="L92" s="1">
        <v>806858.876952085</v>
      </c>
      <c r="M92" s="1">
        <v>5735.41993852776</v>
      </c>
      <c r="O92" s="1" t="s">
        <v>21</v>
      </c>
      <c r="P92" s="1">
        <v>1101</v>
      </c>
      <c r="Q92" s="1">
        <v>140.68</v>
      </c>
      <c r="R92" s="1">
        <v>815561.532186263</v>
      </c>
      <c r="S92" s="1">
        <v>5797.28129219692</v>
      </c>
      <c r="U92" s="1" t="s">
        <v>21</v>
      </c>
      <c r="V92" s="1">
        <v>1102</v>
      </c>
      <c r="W92" s="1">
        <v>140.68</v>
      </c>
      <c r="X92" s="1">
        <v>819042.594279935</v>
      </c>
      <c r="Y92" s="1">
        <v>5822.02583366459</v>
      </c>
    </row>
    <row r="93" s="1" customFormat="1" spans="3:25">
      <c r="C93" s="1" t="s">
        <v>8</v>
      </c>
      <c r="D93" s="1">
        <v>1201</v>
      </c>
      <c r="E93" s="1">
        <v>140.68</v>
      </c>
      <c r="F93" s="1">
        <v>804074.027277147</v>
      </c>
      <c r="G93" s="1">
        <v>5715.62430535362</v>
      </c>
      <c r="I93" s="1" t="s">
        <v>8</v>
      </c>
      <c r="J93" s="1">
        <v>1202</v>
      </c>
      <c r="K93" s="1">
        <v>140.68</v>
      </c>
      <c r="L93" s="1">
        <v>812776.682511326</v>
      </c>
      <c r="M93" s="1">
        <v>5777.48565902279</v>
      </c>
      <c r="O93" s="1" t="s">
        <v>21</v>
      </c>
      <c r="P93" s="1">
        <v>1201</v>
      </c>
      <c r="Q93" s="1">
        <v>140.68</v>
      </c>
      <c r="R93" s="1">
        <v>821479.337745505</v>
      </c>
      <c r="S93" s="1">
        <v>5839.34701269196</v>
      </c>
      <c r="U93" s="1" t="s">
        <v>21</v>
      </c>
      <c r="V93" s="1">
        <v>1202</v>
      </c>
      <c r="W93" s="1">
        <v>140.68</v>
      </c>
      <c r="X93" s="1">
        <v>824960.399839176</v>
      </c>
      <c r="Y93" s="1">
        <v>5864.09155415963</v>
      </c>
    </row>
    <row r="94" s="1" customFormat="1" spans="3:25">
      <c r="C94" s="1" t="s">
        <v>8</v>
      </c>
      <c r="D94" s="1">
        <v>1301</v>
      </c>
      <c r="E94" s="1">
        <v>140.68</v>
      </c>
      <c r="F94" s="1">
        <v>807032.930056768</v>
      </c>
      <c r="G94" s="1">
        <v>5736.65716560114</v>
      </c>
      <c r="I94" s="1" t="s">
        <v>8</v>
      </c>
      <c r="J94" s="1">
        <v>1302</v>
      </c>
      <c r="K94" s="1">
        <v>140.68</v>
      </c>
      <c r="L94" s="1">
        <v>815735.585290947</v>
      </c>
      <c r="M94" s="1">
        <v>5798.51851927031</v>
      </c>
      <c r="O94" s="1" t="s">
        <v>21</v>
      </c>
      <c r="P94" s="1">
        <v>1301</v>
      </c>
      <c r="Q94" s="1">
        <v>140.68</v>
      </c>
      <c r="R94" s="1">
        <v>824438.240525126</v>
      </c>
      <c r="S94" s="1">
        <v>5860.37987293948</v>
      </c>
      <c r="U94" s="1" t="s">
        <v>21</v>
      </c>
      <c r="V94" s="1">
        <v>1302</v>
      </c>
      <c r="W94" s="1">
        <v>140.68</v>
      </c>
      <c r="X94" s="1">
        <v>827919.302618797</v>
      </c>
      <c r="Y94" s="1">
        <v>5885.12441440714</v>
      </c>
    </row>
    <row r="95" s="1" customFormat="1" spans="3:25">
      <c r="C95" s="1" t="s">
        <v>8</v>
      </c>
      <c r="D95" s="1">
        <v>1401</v>
      </c>
      <c r="E95" s="1">
        <v>140.68</v>
      </c>
      <c r="F95" s="1">
        <v>777443.902260561</v>
      </c>
      <c r="G95" s="1">
        <v>5526.32856312596</v>
      </c>
      <c r="I95" s="1" t="s">
        <v>8</v>
      </c>
      <c r="J95" s="1">
        <v>1402</v>
      </c>
      <c r="K95" s="1">
        <v>140.68</v>
      </c>
      <c r="L95" s="1">
        <v>786146.557494739</v>
      </c>
      <c r="M95" s="1">
        <v>5588.18991679513</v>
      </c>
      <c r="O95" s="1" t="s">
        <v>21</v>
      </c>
      <c r="P95" s="1">
        <v>1401</v>
      </c>
      <c r="Q95" s="1">
        <v>140.68</v>
      </c>
      <c r="R95" s="1">
        <v>794849.212728918</v>
      </c>
      <c r="S95" s="1">
        <v>5650.0512704643</v>
      </c>
      <c r="U95" s="1" t="s">
        <v>21</v>
      </c>
      <c r="V95" s="1">
        <v>1402</v>
      </c>
      <c r="W95" s="1">
        <v>140.68</v>
      </c>
      <c r="X95" s="1">
        <v>798330.274822589</v>
      </c>
      <c r="Y95" s="1">
        <v>5674.79581193197</v>
      </c>
    </row>
    <row r="96" s="1" customFormat="1" spans="3:25">
      <c r="C96" s="1" t="s">
        <v>8</v>
      </c>
      <c r="D96" s="1">
        <v>1501</v>
      </c>
      <c r="E96" s="1">
        <v>140.68</v>
      </c>
      <c r="F96" s="1">
        <v>809991.832836389</v>
      </c>
      <c r="G96" s="1">
        <v>5757.69002584866</v>
      </c>
      <c r="I96" s="1" t="s">
        <v>8</v>
      </c>
      <c r="J96" s="1">
        <v>1502</v>
      </c>
      <c r="K96" s="1">
        <v>140.68</v>
      </c>
      <c r="L96" s="1">
        <v>818694.488070568</v>
      </c>
      <c r="M96" s="1">
        <v>5819.55137951783</v>
      </c>
      <c r="O96" s="1" t="s">
        <v>21</v>
      </c>
      <c r="P96" s="1">
        <v>1501</v>
      </c>
      <c r="Q96" s="1">
        <v>140.68</v>
      </c>
      <c r="R96" s="1">
        <v>827397.143304746</v>
      </c>
      <c r="S96" s="1">
        <v>5881.41273318699</v>
      </c>
      <c r="U96" s="1" t="s">
        <v>21</v>
      </c>
      <c r="V96" s="1">
        <v>1502</v>
      </c>
      <c r="W96" s="1">
        <v>140.68</v>
      </c>
      <c r="X96" s="1">
        <v>830878.205398418</v>
      </c>
      <c r="Y96" s="1">
        <v>5906.15727465466</v>
      </c>
    </row>
    <row r="97" s="1" customFormat="1" spans="3:25">
      <c r="C97" s="1" t="s">
        <v>8</v>
      </c>
      <c r="D97" s="1">
        <v>1601</v>
      </c>
      <c r="E97" s="1">
        <v>140.68</v>
      </c>
      <c r="F97" s="1">
        <v>815909.63839563</v>
      </c>
      <c r="G97" s="1">
        <v>5799.75574634369</v>
      </c>
      <c r="I97" s="1" t="s">
        <v>8</v>
      </c>
      <c r="J97" s="1">
        <v>1602</v>
      </c>
      <c r="K97" s="1">
        <v>140.68</v>
      </c>
      <c r="L97" s="1">
        <v>824612.293629809</v>
      </c>
      <c r="M97" s="1">
        <v>5861.61710001286</v>
      </c>
      <c r="O97" s="1" t="s">
        <v>21</v>
      </c>
      <c r="P97" s="1">
        <v>1601</v>
      </c>
      <c r="Q97" s="1">
        <v>140.68</v>
      </c>
      <c r="R97" s="1">
        <v>833314.948863988</v>
      </c>
      <c r="S97" s="1">
        <v>5923.47845368203</v>
      </c>
      <c r="U97" s="1" t="s">
        <v>21</v>
      </c>
      <c r="V97" s="1">
        <v>1602</v>
      </c>
      <c r="W97" s="1">
        <v>140.68</v>
      </c>
      <c r="X97" s="1">
        <v>836796.01095766</v>
      </c>
      <c r="Y97" s="1">
        <v>5948.2229951497</v>
      </c>
    </row>
    <row r="98" s="1" customFormat="1" spans="3:25">
      <c r="C98" s="1" t="s">
        <v>8</v>
      </c>
      <c r="D98" s="1">
        <v>1701</v>
      </c>
      <c r="E98" s="1">
        <v>140.68</v>
      </c>
      <c r="F98" s="1">
        <v>809991.832836389</v>
      </c>
      <c r="G98" s="1">
        <v>5757.69002584866</v>
      </c>
      <c r="I98" s="1" t="s">
        <v>8</v>
      </c>
      <c r="J98" s="1">
        <v>1702</v>
      </c>
      <c r="K98" s="1">
        <v>140.68</v>
      </c>
      <c r="L98" s="1">
        <v>818694.488070568</v>
      </c>
      <c r="M98" s="1">
        <v>5819.55137951783</v>
      </c>
      <c r="O98" s="1" t="s">
        <v>21</v>
      </c>
      <c r="P98" s="1">
        <v>1701</v>
      </c>
      <c r="Q98" s="1">
        <v>140.68</v>
      </c>
      <c r="R98" s="1">
        <v>827397.143304746</v>
      </c>
      <c r="S98" s="1">
        <v>5881.41273318699</v>
      </c>
      <c r="U98" s="1" t="s">
        <v>21</v>
      </c>
      <c r="V98" s="1">
        <v>1702</v>
      </c>
      <c r="W98" s="1">
        <v>140.68</v>
      </c>
      <c r="X98" s="1">
        <v>830878.205398418</v>
      </c>
      <c r="Y98" s="1">
        <v>5906.15727465466</v>
      </c>
    </row>
    <row r="99" s="1" customFormat="1" spans="3:25">
      <c r="C99" s="1" t="s">
        <v>8</v>
      </c>
      <c r="D99" s="1">
        <v>1801</v>
      </c>
      <c r="E99" s="1">
        <v>140.68</v>
      </c>
      <c r="F99" s="1">
        <v>773005.548091129</v>
      </c>
      <c r="G99" s="1">
        <v>5494.77927275469</v>
      </c>
      <c r="I99" s="1" t="s">
        <v>8</v>
      </c>
      <c r="J99" s="1">
        <v>1802</v>
      </c>
      <c r="K99" s="1">
        <v>140.68</v>
      </c>
      <c r="L99" s="1">
        <v>781708.203325308</v>
      </c>
      <c r="M99" s="1">
        <v>5556.64062642385</v>
      </c>
      <c r="O99" s="1" t="s">
        <v>21</v>
      </c>
      <c r="P99" s="1">
        <v>1801</v>
      </c>
      <c r="Q99" s="1">
        <v>140.68</v>
      </c>
      <c r="R99" s="1">
        <v>790410.858559487</v>
      </c>
      <c r="S99" s="1">
        <v>5618.50198009302</v>
      </c>
      <c r="U99" s="1" t="s">
        <v>21</v>
      </c>
      <c r="V99" s="1">
        <v>1802</v>
      </c>
      <c r="W99" s="1">
        <v>140.68</v>
      </c>
      <c r="X99" s="1">
        <v>793891.920653158</v>
      </c>
      <c r="Y99" s="1">
        <v>5643.24652156069</v>
      </c>
    </row>
    <row r="100" s="1" customFormat="1" spans="5:24">
      <c r="E100" s="1">
        <v>2510.83</v>
      </c>
      <c r="F100" s="1">
        <v>14045132.3936912</v>
      </c>
      <c r="K100" s="1">
        <v>2510.83</v>
      </c>
      <c r="L100" s="1">
        <v>14200455.7363244</v>
      </c>
      <c r="Q100" s="1">
        <v>2510.85</v>
      </c>
      <c r="R100" s="1">
        <v>14355889.9474836</v>
      </c>
      <c r="W100" s="1">
        <v>2510.83</v>
      </c>
      <c r="X100" s="1">
        <v>14417908.4160108</v>
      </c>
    </row>
    <row r="101" s="1" customFormat="1"/>
    <row r="102" s="1" customFormat="1"/>
    <row r="103" s="1" customFormat="1"/>
    <row r="104" s="1" customFormat="1" spans="3:8">
      <c r="C104" s="1" t="s">
        <v>27</v>
      </c>
      <c r="D104" s="1" t="s">
        <v>10</v>
      </c>
      <c r="E104" s="1" t="s">
        <v>11</v>
      </c>
      <c r="F104" s="1" t="s">
        <v>12</v>
      </c>
      <c r="G104" s="1" t="s">
        <v>13</v>
      </c>
      <c r="H104" s="1" t="s">
        <v>14</v>
      </c>
    </row>
    <row r="105" s="1" customFormat="1" spans="4:8">
      <c r="D105" s="1">
        <v>10043.34</v>
      </c>
      <c r="E105" s="1">
        <v>5296.28312491271</v>
      </c>
      <c r="F105" s="1">
        <v>53192372.1597609</v>
      </c>
      <c r="G105" s="1">
        <v>5677.33308774869</v>
      </c>
      <c r="H105" s="1">
        <v>57019386.4935099</v>
      </c>
    </row>
    <row r="106" s="1" customFormat="1"/>
    <row r="107" s="1" customFormat="1"/>
    <row r="108" s="1" customFormat="1"/>
  </sheetData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7"/>
  <sheetViews>
    <sheetView workbookViewId="0">
      <selection activeCell="G5" sqref="G5"/>
    </sheetView>
  </sheetViews>
  <sheetFormatPr defaultColWidth="9" defaultRowHeight="13.5"/>
  <cols>
    <col min="1" max="1" width="8" style="1" customWidth="1"/>
    <col min="2" max="2" width="7.13333333333333" style="1" customWidth="1"/>
    <col min="3" max="3" width="15" style="1" customWidth="1"/>
    <col min="4" max="4" width="15.625" style="1" customWidth="1"/>
    <col min="5" max="6" width="16" style="1" customWidth="1"/>
    <col min="7" max="7" width="15.4666666666667" style="1" customWidth="1"/>
    <col min="8" max="8" width="19" customWidth="1"/>
    <col min="9" max="9" width="28.2666666666667" customWidth="1"/>
  </cols>
  <sheetData>
    <row r="1" ht="47.1" customHeight="1" spans="1:9">
      <c r="A1" s="50" t="s">
        <v>28</v>
      </c>
      <c r="B1" s="50"/>
      <c r="C1" s="50"/>
      <c r="D1" s="50"/>
      <c r="E1" s="50"/>
      <c r="F1" s="50"/>
      <c r="G1" s="50"/>
      <c r="H1" s="50"/>
      <c r="I1" s="50"/>
    </row>
    <row r="2" ht="24.75" customHeight="1" spans="8:9">
      <c r="H2" s="51" t="s">
        <v>29</v>
      </c>
      <c r="I2" s="64" t="s">
        <v>30</v>
      </c>
    </row>
    <row r="3" ht="24.75" customHeight="1" spans="1:9">
      <c r="A3" s="52" t="s">
        <v>31</v>
      </c>
      <c r="B3" s="52"/>
      <c r="C3" s="53" t="s">
        <v>32</v>
      </c>
      <c r="D3" s="54"/>
      <c r="E3" s="52" t="s">
        <v>33</v>
      </c>
      <c r="F3" s="52" t="s">
        <v>34</v>
      </c>
      <c r="G3" s="52" t="s">
        <v>35</v>
      </c>
      <c r="H3" s="52" t="s">
        <v>36</v>
      </c>
      <c r="I3" s="52"/>
    </row>
    <row r="4" ht="24.75" customHeight="1" spans="1:9">
      <c r="A4" s="52" t="s">
        <v>37</v>
      </c>
      <c r="B4" s="52" t="s">
        <v>38</v>
      </c>
      <c r="C4" s="52" t="s">
        <v>39</v>
      </c>
      <c r="D4" s="52" t="s">
        <v>40</v>
      </c>
      <c r="E4" s="52" t="s">
        <v>41</v>
      </c>
      <c r="F4" s="52" t="s">
        <v>42</v>
      </c>
      <c r="G4" s="52" t="s">
        <v>43</v>
      </c>
      <c r="H4" s="52" t="s">
        <v>44</v>
      </c>
      <c r="I4" s="52"/>
    </row>
    <row r="5" ht="25.5" customHeight="1" spans="1:9">
      <c r="A5" s="52" t="s">
        <v>45</v>
      </c>
      <c r="B5" s="52" t="str">
        <f>'3号楼'!H3</f>
        <v>27层</v>
      </c>
      <c r="C5" s="52" t="str">
        <f>'3号楼'!J3</f>
        <v>108套</v>
      </c>
      <c r="D5" s="55">
        <f>'3号楼'!H115</f>
        <v>12775.32</v>
      </c>
      <c r="E5" s="52" t="str">
        <f>'3号楼'!D4</f>
        <v>6200元/㎡</v>
      </c>
      <c r="F5" s="52" t="str">
        <f>'3号楼'!J4</f>
        <v>6500元/㎡</v>
      </c>
      <c r="G5" s="52">
        <f>'3号楼'!K115</f>
        <v>79205646</v>
      </c>
      <c r="H5" s="56" t="s">
        <v>46</v>
      </c>
      <c r="I5" s="65"/>
    </row>
    <row r="6" ht="25.5" customHeight="1" spans="1:9">
      <c r="A6" s="52" t="s">
        <v>47</v>
      </c>
      <c r="B6" s="52" t="str">
        <f>'5号楼'!H3</f>
        <v>17层</v>
      </c>
      <c r="C6" s="52" t="str">
        <f>'5号楼'!J3</f>
        <v>64套</v>
      </c>
      <c r="D6" s="57">
        <f>'5号楼'!H71</f>
        <v>10762.08</v>
      </c>
      <c r="E6" s="58" t="str">
        <f>'5号楼'!D4</f>
        <v>6200元/㎡</v>
      </c>
      <c r="F6" s="58" t="str">
        <f>'5号楼'!J4</f>
        <v>6483元/㎡</v>
      </c>
      <c r="G6" s="58">
        <f>'5号楼'!K71</f>
        <v>66728597</v>
      </c>
      <c r="H6" s="59"/>
      <c r="I6" s="66"/>
    </row>
    <row r="7" ht="25.5" customHeight="1" spans="1:9">
      <c r="A7" s="52" t="s">
        <v>48</v>
      </c>
      <c r="B7" s="52" t="str">
        <f>'7号楼'!H3</f>
        <v>26层</v>
      </c>
      <c r="C7" s="52" t="str">
        <f>'7号楼'!J3</f>
        <v>104套</v>
      </c>
      <c r="D7" s="57">
        <f>'7号楼'!H111</f>
        <v>15226.08</v>
      </c>
      <c r="E7" s="58" t="str">
        <f>'7号楼'!D4</f>
        <v>6200元/㎡</v>
      </c>
      <c r="F7" s="58" t="str">
        <f>'7号楼'!J4</f>
        <v>6500元/㎡</v>
      </c>
      <c r="G7" s="58">
        <f>'7号楼'!K111</f>
        <v>94398239</v>
      </c>
      <c r="H7" s="59"/>
      <c r="I7" s="66"/>
    </row>
    <row r="8" ht="25.5" customHeight="1" spans="1:9">
      <c r="A8" s="52" t="s">
        <v>49</v>
      </c>
      <c r="B8" s="52" t="str">
        <f>'9号楼'!H3</f>
        <v>22层</v>
      </c>
      <c r="C8" s="52" t="str">
        <f>'9号楼'!J3</f>
        <v>84套</v>
      </c>
      <c r="D8" s="52">
        <f>'9号楼'!H91</f>
        <v>12551.28</v>
      </c>
      <c r="E8" s="52" t="str">
        <f>'9号楼'!D4</f>
        <v>6200元/㎡</v>
      </c>
      <c r="F8" s="58" t="str">
        <f>'9号楼'!J4</f>
        <v>6500元/㎡</v>
      </c>
      <c r="G8" s="58">
        <f>'9号楼'!K91</f>
        <v>77822718</v>
      </c>
      <c r="H8" s="59"/>
      <c r="I8" s="66"/>
    </row>
    <row r="9" ht="25.5" customHeight="1" spans="1:9">
      <c r="A9" s="52" t="s">
        <v>50</v>
      </c>
      <c r="B9" s="52" t="str">
        <f>'10号楼'!H3</f>
        <v>17层</v>
      </c>
      <c r="C9" s="52" t="str">
        <f>'10号楼'!J3</f>
        <v>32套</v>
      </c>
      <c r="D9" s="52">
        <f>'10号楼'!H39</f>
        <v>6218.24</v>
      </c>
      <c r="E9" s="58" t="str">
        <f>'10号楼'!D4</f>
        <v>6200元/㎡</v>
      </c>
      <c r="F9" s="58" t="str">
        <f>'10号楼'!J4</f>
        <v>6423元/㎡</v>
      </c>
      <c r="G9" s="58">
        <f>'10号楼'!K39</f>
        <v>38552310</v>
      </c>
      <c r="H9" s="60"/>
      <c r="I9" s="67"/>
    </row>
    <row r="10" ht="14.25" spans="1:9">
      <c r="A10" s="61"/>
      <c r="B10" s="61"/>
      <c r="C10" s="61"/>
      <c r="D10" s="61"/>
      <c r="E10" s="62"/>
      <c r="F10" s="61"/>
      <c r="G10" s="61"/>
      <c r="H10" s="63"/>
      <c r="I10" s="63"/>
    </row>
    <row r="11" ht="14.25" spans="1:9">
      <c r="A11" s="61"/>
      <c r="B11" s="61"/>
      <c r="C11" s="61"/>
      <c r="D11" s="61"/>
      <c r="E11" s="61"/>
      <c r="F11" s="61"/>
      <c r="G11" s="61"/>
      <c r="H11" s="63"/>
      <c r="I11" s="63"/>
    </row>
    <row r="12" ht="14.25" spans="1:9">
      <c r="A12" s="61"/>
      <c r="B12" s="61"/>
      <c r="C12" s="61"/>
      <c r="D12" s="61"/>
      <c r="E12" s="61"/>
      <c r="F12" s="61"/>
      <c r="G12" s="61"/>
      <c r="H12" s="63"/>
      <c r="I12" s="63"/>
    </row>
    <row r="13" ht="14.25" spans="1:9">
      <c r="A13" s="61"/>
      <c r="B13" s="61"/>
      <c r="C13" s="61"/>
      <c r="D13" s="61"/>
      <c r="E13" s="61"/>
      <c r="F13" s="61"/>
      <c r="G13" s="61"/>
      <c r="H13" s="63"/>
      <c r="I13" s="63"/>
    </row>
    <row r="14" ht="14.25" spans="1:9">
      <c r="A14" s="61"/>
      <c r="B14" s="61"/>
      <c r="C14" s="61"/>
      <c r="D14" s="61"/>
      <c r="E14" s="61"/>
      <c r="F14" s="61"/>
      <c r="G14" s="61"/>
      <c r="H14" s="63"/>
      <c r="I14" s="63"/>
    </row>
    <row r="15" ht="14.25" spans="1:9">
      <c r="A15" s="61"/>
      <c r="B15" s="61"/>
      <c r="C15" s="61"/>
      <c r="D15" s="61"/>
      <c r="E15" s="61"/>
      <c r="F15" s="61"/>
      <c r="G15" s="61"/>
      <c r="H15" s="63"/>
      <c r="I15" s="63"/>
    </row>
    <row r="16" ht="14.25" spans="1:9">
      <c r="A16" s="61"/>
      <c r="B16" s="61"/>
      <c r="C16" s="61"/>
      <c r="D16" s="61"/>
      <c r="E16" s="61"/>
      <c r="F16" s="61"/>
      <c r="G16" s="61"/>
      <c r="H16" s="63"/>
      <c r="I16" s="63"/>
    </row>
    <row r="17" ht="14.25" spans="1:9">
      <c r="A17" s="61"/>
      <c r="B17" s="61"/>
      <c r="C17" s="61"/>
      <c r="D17" s="61"/>
      <c r="E17" s="61"/>
      <c r="F17" s="61"/>
      <c r="G17" s="61"/>
      <c r="H17" s="63"/>
      <c r="I17" s="63"/>
    </row>
  </sheetData>
  <mergeCells count="6">
    <mergeCell ref="A1:I1"/>
    <mergeCell ref="A3:B3"/>
    <mergeCell ref="C3:D3"/>
    <mergeCell ref="H3:I3"/>
    <mergeCell ref="H4:I4"/>
    <mergeCell ref="H5:I9"/>
  </mergeCells>
  <pageMargins left="0.432638888888889" right="0.196527777777778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E118"/>
  <sheetViews>
    <sheetView tabSelected="1" topLeftCell="B1" workbookViewId="0">
      <selection activeCell="B1" sqref="$A1:$XFD1048576"/>
    </sheetView>
  </sheetViews>
  <sheetFormatPr defaultColWidth="9" defaultRowHeight="13.5"/>
  <cols>
    <col min="1" max="1" width="9" style="1" hidden="1" customWidth="1"/>
    <col min="2" max="2" width="5.86666666666667" style="1" customWidth="1"/>
    <col min="3" max="3" width="4.46666666666667" style="1" customWidth="1"/>
    <col min="4" max="4" width="7.725" style="1" customWidth="1"/>
    <col min="5" max="5" width="9.6" style="1" customWidth="1"/>
    <col min="6" max="7" width="10.4" style="1" customWidth="1"/>
    <col min="8" max="8" width="12.1333333333333" style="1" customWidth="1"/>
    <col min="9" max="9" width="10.4" style="1" customWidth="1"/>
    <col min="10" max="10" width="11.725" style="1" customWidth="1"/>
    <col min="11" max="11" width="14.4" style="1" customWidth="1"/>
    <col min="12" max="13" width="12.6" style="1" hidden="1" customWidth="1"/>
    <col min="14" max="16384" width="9" style="1"/>
  </cols>
  <sheetData>
    <row r="1" ht="24.95" customHeight="1" spans="2:11">
      <c r="B1" s="2" t="s">
        <v>51</v>
      </c>
      <c r="C1" s="2"/>
      <c r="D1" s="2"/>
      <c r="E1" s="2"/>
      <c r="F1" s="2"/>
      <c r="G1" s="2"/>
      <c r="H1" s="2"/>
      <c r="I1" s="2"/>
      <c r="J1" s="2"/>
      <c r="K1" s="2"/>
    </row>
    <row r="2" ht="33" customHeight="1" spans="2:11">
      <c r="B2" s="3" t="s">
        <v>52</v>
      </c>
      <c r="C2" s="2"/>
      <c r="D2" s="4" t="s">
        <v>53</v>
      </c>
      <c r="E2" s="5"/>
      <c r="F2" s="5"/>
      <c r="G2" s="2" t="s">
        <v>54</v>
      </c>
      <c r="H2" s="5" t="s">
        <v>34</v>
      </c>
      <c r="I2" s="2" t="s">
        <v>35</v>
      </c>
      <c r="J2" s="4" t="s">
        <v>55</v>
      </c>
      <c r="K2" s="5"/>
    </row>
    <row r="3" ht="24.95" customHeight="1" spans="2:11">
      <c r="B3" s="2" t="s">
        <v>56</v>
      </c>
      <c r="C3" s="2"/>
      <c r="D3" s="5" t="s">
        <v>45</v>
      </c>
      <c r="E3" s="5"/>
      <c r="F3" s="5"/>
      <c r="G3" s="2" t="s">
        <v>38</v>
      </c>
      <c r="H3" s="5" t="s">
        <v>57</v>
      </c>
      <c r="I3" s="2" t="s">
        <v>39</v>
      </c>
      <c r="J3" s="5" t="s">
        <v>58</v>
      </c>
      <c r="K3" s="5"/>
    </row>
    <row r="4" ht="36.95" customHeight="1" spans="2:11">
      <c r="B4" s="3" t="s">
        <v>59</v>
      </c>
      <c r="C4" s="2"/>
      <c r="D4" s="5" t="str">
        <f>ROUND(J115,0)&amp;"元/㎡"</f>
        <v>6200元/㎡</v>
      </c>
      <c r="E4" s="5"/>
      <c r="F4" s="5"/>
      <c r="G4" s="5"/>
      <c r="H4" s="5"/>
      <c r="I4" s="3" t="s">
        <v>60</v>
      </c>
      <c r="J4" s="5" t="str">
        <f>ROUND(MAX(J7:J110),0)&amp;"元/㎡"</f>
        <v>6500元/㎡</v>
      </c>
      <c r="K4" s="5"/>
    </row>
    <row r="5" ht="24.95" customHeight="1" spans="2:11">
      <c r="B5" s="2" t="s">
        <v>37</v>
      </c>
      <c r="C5" s="2" t="s">
        <v>3</v>
      </c>
      <c r="D5" s="2" t="s">
        <v>61</v>
      </c>
      <c r="E5" s="2" t="s">
        <v>4</v>
      </c>
      <c r="F5" s="2" t="s">
        <v>62</v>
      </c>
      <c r="G5" s="2"/>
      <c r="H5" s="2"/>
      <c r="I5" s="2" t="s">
        <v>63</v>
      </c>
      <c r="J5" s="3" t="s">
        <v>64</v>
      </c>
      <c r="K5" s="3" t="s">
        <v>65</v>
      </c>
    </row>
    <row r="6" ht="24.95" customHeight="1" spans="2:11">
      <c r="B6" s="2"/>
      <c r="C6" s="2"/>
      <c r="D6" s="2"/>
      <c r="E6" s="2"/>
      <c r="F6" s="2" t="s">
        <v>66</v>
      </c>
      <c r="G6" s="2" t="s">
        <v>67</v>
      </c>
      <c r="H6" s="2" t="s">
        <v>68</v>
      </c>
      <c r="I6" s="2"/>
      <c r="J6" s="2"/>
      <c r="K6" s="2"/>
    </row>
    <row r="7" ht="17.1" customHeight="1" spans="1:31">
      <c r="A7" s="1" t="s">
        <v>69</v>
      </c>
      <c r="B7" s="11">
        <v>3</v>
      </c>
      <c r="C7" s="11">
        <v>1</v>
      </c>
      <c r="D7" s="11" t="str">
        <f>MID(E7,1,1)&amp;"层"</f>
        <v>1层</v>
      </c>
      <c r="E7" s="29" t="s">
        <v>70</v>
      </c>
      <c r="F7" s="29">
        <v>95.81</v>
      </c>
      <c r="G7" s="29">
        <v>29.47</v>
      </c>
      <c r="H7" s="29">
        <f>F7+G7</f>
        <v>125.28</v>
      </c>
      <c r="I7" s="29" t="s">
        <v>71</v>
      </c>
      <c r="J7" s="42">
        <v>5579</v>
      </c>
      <c r="K7" s="42">
        <f>ROUND(J7*H7,0)</f>
        <v>698937</v>
      </c>
      <c r="L7" s="1" t="str">
        <f>B7&amp;"-"&amp;C7&amp;"-"&amp;E7</f>
        <v>3-1-101</v>
      </c>
      <c r="M7" s="1" t="b">
        <f>VLOOKUP(L7,[1]Sheet1!$A$1:$D$65536,2,0)=H7</f>
        <v>1</v>
      </c>
      <c r="N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</row>
    <row r="8" ht="14.25" spans="1:31">
      <c r="A8" s="1" t="s">
        <v>72</v>
      </c>
      <c r="B8" s="11">
        <v>3</v>
      </c>
      <c r="C8" s="11">
        <v>1</v>
      </c>
      <c r="D8" s="11" t="str">
        <f t="shared" ref="D8:D43" si="0">MID(E8,1,1)&amp;"层"</f>
        <v>1层</v>
      </c>
      <c r="E8" s="29" t="s">
        <v>73</v>
      </c>
      <c r="F8" s="29">
        <v>85.12</v>
      </c>
      <c r="G8" s="29">
        <v>26.18</v>
      </c>
      <c r="H8" s="29">
        <f t="shared" ref="H8:H39" si="1">F8+G8</f>
        <v>111.3</v>
      </c>
      <c r="I8" s="29" t="s">
        <v>71</v>
      </c>
      <c r="J8" s="42">
        <v>5481</v>
      </c>
      <c r="K8" s="42">
        <f t="shared" ref="K8:K39" si="2">ROUND(J8*H8,0)</f>
        <v>610035</v>
      </c>
      <c r="L8" s="1" t="str">
        <f t="shared" ref="L8:L39" si="3">B8&amp;"-"&amp;C8&amp;"-"&amp;E8</f>
        <v>3-1-102</v>
      </c>
      <c r="M8" s="1" t="b">
        <f>VLOOKUP(L8,[1]Sheet1!$A$1:$D$65536,2,0)=H8</f>
        <v>1</v>
      </c>
      <c r="N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</row>
    <row r="9" ht="14.25" spans="1:31">
      <c r="A9" s="1" t="s">
        <v>74</v>
      </c>
      <c r="B9" s="11">
        <v>3</v>
      </c>
      <c r="C9" s="11">
        <v>1</v>
      </c>
      <c r="D9" s="11" t="str">
        <f t="shared" si="0"/>
        <v>1层</v>
      </c>
      <c r="E9" s="29" t="s">
        <v>75</v>
      </c>
      <c r="F9" s="29">
        <v>85.12</v>
      </c>
      <c r="G9" s="29">
        <v>26.18</v>
      </c>
      <c r="H9" s="29">
        <f t="shared" si="1"/>
        <v>111.3</v>
      </c>
      <c r="I9" s="29" t="s">
        <v>71</v>
      </c>
      <c r="J9" s="42">
        <v>5459</v>
      </c>
      <c r="K9" s="42">
        <f t="shared" si="2"/>
        <v>607587</v>
      </c>
      <c r="L9" s="1" t="str">
        <f t="shared" si="3"/>
        <v>3-1-103</v>
      </c>
      <c r="M9" s="1" t="b">
        <f>VLOOKUP(L9,[1]Sheet1!$A$1:$D$65536,2,0)=H9</f>
        <v>1</v>
      </c>
      <c r="N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</row>
    <row r="10" ht="14.25" spans="1:31">
      <c r="A10" s="1" t="s">
        <v>76</v>
      </c>
      <c r="B10" s="11">
        <v>3</v>
      </c>
      <c r="C10" s="11">
        <v>1</v>
      </c>
      <c r="D10" s="11" t="str">
        <f t="shared" si="0"/>
        <v>1层</v>
      </c>
      <c r="E10" s="29" t="s">
        <v>77</v>
      </c>
      <c r="F10" s="29">
        <v>95.81</v>
      </c>
      <c r="G10" s="29">
        <v>29.47</v>
      </c>
      <c r="H10" s="29">
        <f t="shared" si="1"/>
        <v>125.28</v>
      </c>
      <c r="I10" s="29" t="s">
        <v>71</v>
      </c>
      <c r="J10" s="42">
        <v>5529</v>
      </c>
      <c r="K10" s="42">
        <f t="shared" si="2"/>
        <v>692673</v>
      </c>
      <c r="L10" s="1" t="str">
        <f t="shared" si="3"/>
        <v>3-1-104</v>
      </c>
      <c r="M10" s="1" t="b">
        <f>VLOOKUP(L10,[1]Sheet1!$A$1:$D$65536,2,0)=H10</f>
        <v>1</v>
      </c>
      <c r="N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</row>
    <row r="11" ht="14.25" spans="1:31">
      <c r="A11" s="1" t="s">
        <v>78</v>
      </c>
      <c r="B11" s="11">
        <v>3</v>
      </c>
      <c r="C11" s="11">
        <v>1</v>
      </c>
      <c r="D11" s="11" t="str">
        <f t="shared" si="0"/>
        <v>2层</v>
      </c>
      <c r="E11" s="29" t="s">
        <v>79</v>
      </c>
      <c r="F11" s="29">
        <v>95.81</v>
      </c>
      <c r="G11" s="29">
        <v>29.47</v>
      </c>
      <c r="H11" s="29">
        <f t="shared" si="1"/>
        <v>125.28</v>
      </c>
      <c r="I11" s="29" t="s">
        <v>71</v>
      </c>
      <c r="J11" s="42">
        <v>5829</v>
      </c>
      <c r="K11" s="42">
        <f t="shared" si="2"/>
        <v>730257</v>
      </c>
      <c r="L11" s="1" t="str">
        <f t="shared" si="3"/>
        <v>3-1-201</v>
      </c>
      <c r="M11" s="1" t="b">
        <f>VLOOKUP(L11,[1]Sheet1!$A$1:$D$65536,2,0)=H11</f>
        <v>1</v>
      </c>
      <c r="N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</row>
    <row r="12" ht="14.25" spans="1:31">
      <c r="A12" s="1" t="s">
        <v>80</v>
      </c>
      <c r="B12" s="11">
        <v>3</v>
      </c>
      <c r="C12" s="11">
        <v>1</v>
      </c>
      <c r="D12" s="11" t="str">
        <f t="shared" si="0"/>
        <v>2层</v>
      </c>
      <c r="E12" s="29" t="s">
        <v>81</v>
      </c>
      <c r="F12" s="29">
        <v>85.12</v>
      </c>
      <c r="G12" s="29">
        <v>26.18</v>
      </c>
      <c r="H12" s="29">
        <f t="shared" si="1"/>
        <v>111.3</v>
      </c>
      <c r="I12" s="29" t="s">
        <v>71</v>
      </c>
      <c r="J12" s="42">
        <v>5731</v>
      </c>
      <c r="K12" s="42">
        <f t="shared" si="2"/>
        <v>637860</v>
      </c>
      <c r="L12" s="1" t="str">
        <f t="shared" si="3"/>
        <v>3-1-202</v>
      </c>
      <c r="M12" s="1" t="b">
        <f>VLOOKUP(L12,[1]Sheet1!$A$1:$D$65536,2,0)=H12</f>
        <v>1</v>
      </c>
      <c r="N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</row>
    <row r="13" ht="14.25" spans="1:31">
      <c r="A13" s="1" t="s">
        <v>82</v>
      </c>
      <c r="B13" s="11">
        <v>3</v>
      </c>
      <c r="C13" s="11">
        <v>1</v>
      </c>
      <c r="D13" s="11" t="str">
        <f t="shared" si="0"/>
        <v>2层</v>
      </c>
      <c r="E13" s="29" t="s">
        <v>83</v>
      </c>
      <c r="F13" s="29">
        <v>85.12</v>
      </c>
      <c r="G13" s="29">
        <v>26.18</v>
      </c>
      <c r="H13" s="29">
        <f t="shared" si="1"/>
        <v>111.3</v>
      </c>
      <c r="I13" s="29" t="s">
        <v>71</v>
      </c>
      <c r="J13" s="42">
        <v>5709</v>
      </c>
      <c r="K13" s="42">
        <f t="shared" si="2"/>
        <v>635412</v>
      </c>
      <c r="L13" s="1" t="str">
        <f t="shared" si="3"/>
        <v>3-1-203</v>
      </c>
      <c r="M13" s="1" t="b">
        <f>VLOOKUP(L13,[1]Sheet1!$A$1:$D$65536,2,0)=H13</f>
        <v>1</v>
      </c>
      <c r="N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</row>
    <row r="14" ht="14.25" spans="1:31">
      <c r="A14" s="1" t="s">
        <v>84</v>
      </c>
      <c r="B14" s="11">
        <v>3</v>
      </c>
      <c r="C14" s="11">
        <v>1</v>
      </c>
      <c r="D14" s="11" t="str">
        <f t="shared" si="0"/>
        <v>2层</v>
      </c>
      <c r="E14" s="29" t="s">
        <v>85</v>
      </c>
      <c r="F14" s="29">
        <v>95.81</v>
      </c>
      <c r="G14" s="29">
        <v>29.47</v>
      </c>
      <c r="H14" s="29">
        <f t="shared" si="1"/>
        <v>125.28</v>
      </c>
      <c r="I14" s="29" t="s">
        <v>71</v>
      </c>
      <c r="J14" s="42">
        <v>5779</v>
      </c>
      <c r="K14" s="42">
        <f t="shared" si="2"/>
        <v>723993</v>
      </c>
      <c r="L14" s="1" t="str">
        <f t="shared" si="3"/>
        <v>3-1-204</v>
      </c>
      <c r="M14" s="1" t="b">
        <f>VLOOKUP(L14,[1]Sheet1!$A$1:$D$65536,2,0)=H14</f>
        <v>1</v>
      </c>
      <c r="N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</row>
    <row r="15" ht="14.25" spans="1:31">
      <c r="A15" s="1" t="s">
        <v>86</v>
      </c>
      <c r="B15" s="11">
        <v>3</v>
      </c>
      <c r="C15" s="11">
        <v>1</v>
      </c>
      <c r="D15" s="11" t="str">
        <f t="shared" si="0"/>
        <v>3层</v>
      </c>
      <c r="E15" s="29" t="s">
        <v>87</v>
      </c>
      <c r="F15" s="29">
        <v>95.81</v>
      </c>
      <c r="G15" s="29">
        <v>29.47</v>
      </c>
      <c r="H15" s="29">
        <f t="shared" si="1"/>
        <v>125.28</v>
      </c>
      <c r="I15" s="29" t="s">
        <v>71</v>
      </c>
      <c r="J15" s="42">
        <v>5929</v>
      </c>
      <c r="K15" s="42">
        <f t="shared" si="2"/>
        <v>742785</v>
      </c>
      <c r="L15" s="1" t="str">
        <f t="shared" si="3"/>
        <v>3-1-301</v>
      </c>
      <c r="M15" s="1" t="b">
        <f>VLOOKUP(L15,[1]Sheet1!$A$1:$D$65536,2,0)=H15</f>
        <v>1</v>
      </c>
      <c r="N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</row>
    <row r="16" ht="14.25" spans="1:31">
      <c r="A16" s="1" t="s">
        <v>88</v>
      </c>
      <c r="B16" s="11">
        <v>3</v>
      </c>
      <c r="C16" s="11">
        <v>1</v>
      </c>
      <c r="D16" s="11" t="str">
        <f t="shared" si="0"/>
        <v>3层</v>
      </c>
      <c r="E16" s="29" t="s">
        <v>89</v>
      </c>
      <c r="F16" s="29">
        <v>85.12</v>
      </c>
      <c r="G16" s="29">
        <v>26.18</v>
      </c>
      <c r="H16" s="29">
        <f t="shared" si="1"/>
        <v>111.3</v>
      </c>
      <c r="I16" s="29" t="s">
        <v>71</v>
      </c>
      <c r="J16" s="42">
        <v>5781</v>
      </c>
      <c r="K16" s="42">
        <f t="shared" si="2"/>
        <v>643425</v>
      </c>
      <c r="L16" s="1" t="str">
        <f t="shared" si="3"/>
        <v>3-1-302</v>
      </c>
      <c r="M16" s="1" t="b">
        <f>VLOOKUP(L16,[1]Sheet1!$A$1:$D$65536,2,0)=H16</f>
        <v>1</v>
      </c>
      <c r="N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</row>
    <row r="17" ht="14.25" spans="1:31">
      <c r="A17" s="1" t="s">
        <v>90</v>
      </c>
      <c r="B17" s="11">
        <v>3</v>
      </c>
      <c r="C17" s="11">
        <v>1</v>
      </c>
      <c r="D17" s="11" t="str">
        <f t="shared" si="0"/>
        <v>3层</v>
      </c>
      <c r="E17" s="29" t="s">
        <v>91</v>
      </c>
      <c r="F17" s="29">
        <v>85.12</v>
      </c>
      <c r="G17" s="29">
        <v>26.18</v>
      </c>
      <c r="H17" s="29">
        <f t="shared" si="1"/>
        <v>111.3</v>
      </c>
      <c r="I17" s="29" t="s">
        <v>71</v>
      </c>
      <c r="J17" s="42">
        <v>5759</v>
      </c>
      <c r="K17" s="42">
        <f t="shared" si="2"/>
        <v>640977</v>
      </c>
      <c r="L17" s="1" t="str">
        <f t="shared" si="3"/>
        <v>3-1-303</v>
      </c>
      <c r="M17" s="1" t="b">
        <f>VLOOKUP(L17,[1]Sheet1!$A$1:$D$65536,2,0)=H17</f>
        <v>1</v>
      </c>
      <c r="N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</row>
    <row r="18" ht="14.25" spans="1:31">
      <c r="A18" s="1" t="s">
        <v>92</v>
      </c>
      <c r="B18" s="11">
        <v>3</v>
      </c>
      <c r="C18" s="11">
        <v>1</v>
      </c>
      <c r="D18" s="11" t="str">
        <f t="shared" si="0"/>
        <v>3层</v>
      </c>
      <c r="E18" s="29" t="s">
        <v>93</v>
      </c>
      <c r="F18" s="29">
        <v>95.81</v>
      </c>
      <c r="G18" s="29">
        <v>29.47</v>
      </c>
      <c r="H18" s="29">
        <f t="shared" si="1"/>
        <v>125.28</v>
      </c>
      <c r="I18" s="29" t="s">
        <v>71</v>
      </c>
      <c r="J18" s="42">
        <v>5879</v>
      </c>
      <c r="K18" s="42">
        <f t="shared" si="2"/>
        <v>736521</v>
      </c>
      <c r="L18" s="1" t="str">
        <f t="shared" si="3"/>
        <v>3-1-304</v>
      </c>
      <c r="M18" s="1" t="b">
        <f>VLOOKUP(L18,[1]Sheet1!$A$1:$D$65536,2,0)=H18</f>
        <v>1</v>
      </c>
      <c r="N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</row>
    <row r="19" ht="14.25" spans="1:31">
      <c r="A19" s="1" t="s">
        <v>94</v>
      </c>
      <c r="B19" s="11">
        <v>3</v>
      </c>
      <c r="C19" s="11">
        <v>1</v>
      </c>
      <c r="D19" s="11" t="str">
        <f t="shared" si="0"/>
        <v>4层</v>
      </c>
      <c r="E19" s="29" t="s">
        <v>95</v>
      </c>
      <c r="F19" s="29">
        <v>95.81</v>
      </c>
      <c r="G19" s="29">
        <v>29.47</v>
      </c>
      <c r="H19" s="29">
        <f t="shared" si="1"/>
        <v>125.28</v>
      </c>
      <c r="I19" s="29" t="s">
        <v>71</v>
      </c>
      <c r="J19" s="42">
        <v>5879</v>
      </c>
      <c r="K19" s="42">
        <f t="shared" si="2"/>
        <v>736521</v>
      </c>
      <c r="L19" s="1" t="str">
        <f t="shared" si="3"/>
        <v>3-1-401</v>
      </c>
      <c r="M19" s="1" t="b">
        <f>VLOOKUP(L19,[1]Sheet1!$A$1:$D$65536,2,0)=H19</f>
        <v>1</v>
      </c>
      <c r="N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</row>
    <row r="20" ht="14.25" spans="1:31">
      <c r="A20" s="1" t="s">
        <v>96</v>
      </c>
      <c r="B20" s="11">
        <v>3</v>
      </c>
      <c r="C20" s="11">
        <v>1</v>
      </c>
      <c r="D20" s="11" t="str">
        <f t="shared" si="0"/>
        <v>4层</v>
      </c>
      <c r="E20" s="29" t="s">
        <v>97</v>
      </c>
      <c r="F20" s="29">
        <v>85.12</v>
      </c>
      <c r="G20" s="29">
        <v>26.18</v>
      </c>
      <c r="H20" s="29">
        <f t="shared" si="1"/>
        <v>111.3</v>
      </c>
      <c r="I20" s="29" t="s">
        <v>71</v>
      </c>
      <c r="J20" s="42">
        <v>5781</v>
      </c>
      <c r="K20" s="42">
        <f t="shared" si="2"/>
        <v>643425</v>
      </c>
      <c r="L20" s="1" t="str">
        <f t="shared" si="3"/>
        <v>3-1-402</v>
      </c>
      <c r="M20" s="1" t="b">
        <f>VLOOKUP(L20,[1]Sheet1!$A$1:$D$65536,2,0)=H20</f>
        <v>1</v>
      </c>
      <c r="N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</row>
    <row r="21" ht="14.25" spans="1:31">
      <c r="A21" s="1" t="s">
        <v>98</v>
      </c>
      <c r="B21" s="11">
        <v>3</v>
      </c>
      <c r="C21" s="11">
        <v>1</v>
      </c>
      <c r="D21" s="11" t="str">
        <f t="shared" si="0"/>
        <v>4层</v>
      </c>
      <c r="E21" s="29" t="s">
        <v>99</v>
      </c>
      <c r="F21" s="29">
        <v>85.12</v>
      </c>
      <c r="G21" s="29">
        <v>26.18</v>
      </c>
      <c r="H21" s="29">
        <f t="shared" si="1"/>
        <v>111.3</v>
      </c>
      <c r="I21" s="29" t="s">
        <v>71</v>
      </c>
      <c r="J21" s="42">
        <v>5759</v>
      </c>
      <c r="K21" s="42">
        <f t="shared" si="2"/>
        <v>640977</v>
      </c>
      <c r="L21" s="1" t="str">
        <f t="shared" si="3"/>
        <v>3-1-403</v>
      </c>
      <c r="M21" s="1" t="b">
        <f>VLOOKUP(L21,[1]Sheet1!$A$1:$D$65536,2,0)=H21</f>
        <v>1</v>
      </c>
      <c r="N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</row>
    <row r="22" ht="14.25" spans="1:31">
      <c r="A22" s="1" t="s">
        <v>100</v>
      </c>
      <c r="B22" s="11">
        <v>3</v>
      </c>
      <c r="C22" s="11">
        <v>1</v>
      </c>
      <c r="D22" s="11" t="str">
        <f t="shared" si="0"/>
        <v>4层</v>
      </c>
      <c r="E22" s="29" t="s">
        <v>101</v>
      </c>
      <c r="F22" s="29">
        <v>95.81</v>
      </c>
      <c r="G22" s="29">
        <v>29.47</v>
      </c>
      <c r="H22" s="29">
        <f t="shared" si="1"/>
        <v>125.28</v>
      </c>
      <c r="I22" s="29" t="s">
        <v>71</v>
      </c>
      <c r="J22" s="42">
        <v>5829</v>
      </c>
      <c r="K22" s="42">
        <f t="shared" si="2"/>
        <v>730257</v>
      </c>
      <c r="L22" s="1" t="str">
        <f t="shared" si="3"/>
        <v>3-1-404</v>
      </c>
      <c r="M22" s="1" t="b">
        <f>VLOOKUP(L22,[1]Sheet1!$A$1:$D$65536,2,0)=H22</f>
        <v>1</v>
      </c>
      <c r="N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</row>
    <row r="23" ht="14.25" spans="1:31">
      <c r="A23" s="1" t="s">
        <v>102</v>
      </c>
      <c r="B23" s="11">
        <v>3</v>
      </c>
      <c r="C23" s="11">
        <v>1</v>
      </c>
      <c r="D23" s="11" t="str">
        <f t="shared" si="0"/>
        <v>5层</v>
      </c>
      <c r="E23" s="29" t="s">
        <v>103</v>
      </c>
      <c r="F23" s="29">
        <v>95.81</v>
      </c>
      <c r="G23" s="29">
        <v>29.47</v>
      </c>
      <c r="H23" s="29">
        <f t="shared" si="1"/>
        <v>125.28</v>
      </c>
      <c r="I23" s="29" t="s">
        <v>71</v>
      </c>
      <c r="J23" s="42">
        <v>5979</v>
      </c>
      <c r="K23" s="42">
        <f t="shared" si="2"/>
        <v>749049</v>
      </c>
      <c r="L23" s="1" t="str">
        <f t="shared" si="3"/>
        <v>3-1-501</v>
      </c>
      <c r="M23" s="1" t="b">
        <f>VLOOKUP(L23,[1]Sheet1!$A$1:$D$65536,2,0)=H23</f>
        <v>1</v>
      </c>
      <c r="N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</row>
    <row r="24" ht="14.25" spans="1:31">
      <c r="A24" s="1" t="s">
        <v>104</v>
      </c>
      <c r="B24" s="11">
        <v>3</v>
      </c>
      <c r="C24" s="11">
        <v>1</v>
      </c>
      <c r="D24" s="11" t="str">
        <f t="shared" si="0"/>
        <v>5层</v>
      </c>
      <c r="E24" s="29" t="s">
        <v>105</v>
      </c>
      <c r="F24" s="29">
        <v>85.12</v>
      </c>
      <c r="G24" s="29">
        <v>26.18</v>
      </c>
      <c r="H24" s="29">
        <f t="shared" si="1"/>
        <v>111.3</v>
      </c>
      <c r="I24" s="29" t="s">
        <v>71</v>
      </c>
      <c r="J24" s="42">
        <v>5881</v>
      </c>
      <c r="K24" s="42">
        <f t="shared" si="2"/>
        <v>654555</v>
      </c>
      <c r="L24" s="1" t="str">
        <f t="shared" si="3"/>
        <v>3-1-502</v>
      </c>
      <c r="M24" s="1" t="b">
        <f>VLOOKUP(L24,[1]Sheet1!$A$1:$D$65536,2,0)=H24</f>
        <v>1</v>
      </c>
      <c r="N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</row>
    <row r="25" ht="14.25" spans="1:31">
      <c r="A25" s="1" t="s">
        <v>106</v>
      </c>
      <c r="B25" s="11">
        <v>3</v>
      </c>
      <c r="C25" s="11">
        <v>1</v>
      </c>
      <c r="D25" s="11" t="str">
        <f t="shared" si="0"/>
        <v>5层</v>
      </c>
      <c r="E25" s="29" t="s">
        <v>107</v>
      </c>
      <c r="F25" s="29">
        <v>85.12</v>
      </c>
      <c r="G25" s="29">
        <v>26.18</v>
      </c>
      <c r="H25" s="29">
        <f t="shared" si="1"/>
        <v>111.3</v>
      </c>
      <c r="I25" s="29" t="s">
        <v>71</v>
      </c>
      <c r="J25" s="42">
        <v>5859</v>
      </c>
      <c r="K25" s="42">
        <f t="shared" si="2"/>
        <v>652107</v>
      </c>
      <c r="L25" s="1" t="str">
        <f t="shared" si="3"/>
        <v>3-1-503</v>
      </c>
      <c r="M25" s="1" t="b">
        <f>VLOOKUP(L25,[1]Sheet1!$A$1:$D$65536,2,0)=H25</f>
        <v>1</v>
      </c>
      <c r="N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</row>
    <row r="26" ht="14.25" spans="1:31">
      <c r="A26" s="1" t="s">
        <v>108</v>
      </c>
      <c r="B26" s="11">
        <v>3</v>
      </c>
      <c r="C26" s="11">
        <v>1</v>
      </c>
      <c r="D26" s="11" t="str">
        <f t="shared" si="0"/>
        <v>5层</v>
      </c>
      <c r="E26" s="29" t="s">
        <v>109</v>
      </c>
      <c r="F26" s="29">
        <v>95.81</v>
      </c>
      <c r="G26" s="29">
        <v>29.47</v>
      </c>
      <c r="H26" s="29">
        <f t="shared" si="1"/>
        <v>125.28</v>
      </c>
      <c r="I26" s="29" t="s">
        <v>71</v>
      </c>
      <c r="J26" s="42">
        <v>6079</v>
      </c>
      <c r="K26" s="42">
        <f t="shared" si="2"/>
        <v>761577</v>
      </c>
      <c r="L26" s="1" t="str">
        <f t="shared" si="3"/>
        <v>3-1-504</v>
      </c>
      <c r="M26" s="1" t="b">
        <f>VLOOKUP(L26,[1]Sheet1!$A$1:$D$65536,2,0)=H26</f>
        <v>1</v>
      </c>
      <c r="N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</row>
    <row r="27" ht="14.25" spans="1:31">
      <c r="A27" s="1" t="s">
        <v>110</v>
      </c>
      <c r="B27" s="11">
        <v>3</v>
      </c>
      <c r="C27" s="11">
        <v>1</v>
      </c>
      <c r="D27" s="11" t="str">
        <f t="shared" si="0"/>
        <v>6层</v>
      </c>
      <c r="E27" s="29" t="s">
        <v>111</v>
      </c>
      <c r="F27" s="29">
        <v>95.81</v>
      </c>
      <c r="G27" s="29">
        <v>29.47</v>
      </c>
      <c r="H27" s="29">
        <f t="shared" si="1"/>
        <v>125.28</v>
      </c>
      <c r="I27" s="29" t="s">
        <v>71</v>
      </c>
      <c r="J27" s="42">
        <v>6179</v>
      </c>
      <c r="K27" s="42">
        <f t="shared" si="2"/>
        <v>774105</v>
      </c>
      <c r="L27" s="1" t="str">
        <f t="shared" si="3"/>
        <v>3-1-601</v>
      </c>
      <c r="M27" s="1" t="b">
        <f>VLOOKUP(L27,[1]Sheet1!$A$1:$D$65536,2,0)=H27</f>
        <v>1</v>
      </c>
      <c r="N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</row>
    <row r="28" ht="14.25" spans="1:31">
      <c r="A28" s="1" t="s">
        <v>112</v>
      </c>
      <c r="B28" s="11">
        <v>3</v>
      </c>
      <c r="C28" s="11">
        <v>1</v>
      </c>
      <c r="D28" s="11" t="str">
        <f t="shared" si="0"/>
        <v>6层</v>
      </c>
      <c r="E28" s="29" t="s">
        <v>113</v>
      </c>
      <c r="F28" s="29">
        <v>85.12</v>
      </c>
      <c r="G28" s="29">
        <v>26.18</v>
      </c>
      <c r="H28" s="29">
        <f t="shared" si="1"/>
        <v>111.3</v>
      </c>
      <c r="I28" s="29" t="s">
        <v>71</v>
      </c>
      <c r="J28" s="42">
        <v>6081</v>
      </c>
      <c r="K28" s="42">
        <f t="shared" si="2"/>
        <v>676815</v>
      </c>
      <c r="L28" s="1" t="str">
        <f t="shared" si="3"/>
        <v>3-1-602</v>
      </c>
      <c r="M28" s="1" t="b">
        <f>VLOOKUP(L28,[1]Sheet1!$A$1:$D$65536,2,0)=H28</f>
        <v>1</v>
      </c>
      <c r="N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</row>
    <row r="29" ht="14.25" spans="1:31">
      <c r="A29" s="1" t="s">
        <v>114</v>
      </c>
      <c r="B29" s="11">
        <v>3</v>
      </c>
      <c r="C29" s="11">
        <v>1</v>
      </c>
      <c r="D29" s="11" t="str">
        <f t="shared" si="0"/>
        <v>6层</v>
      </c>
      <c r="E29" s="29" t="s">
        <v>115</v>
      </c>
      <c r="F29" s="29">
        <v>85.12</v>
      </c>
      <c r="G29" s="29">
        <v>26.18</v>
      </c>
      <c r="H29" s="29">
        <f t="shared" si="1"/>
        <v>111.3</v>
      </c>
      <c r="I29" s="29" t="s">
        <v>71</v>
      </c>
      <c r="J29" s="42">
        <v>6059</v>
      </c>
      <c r="K29" s="42">
        <f t="shared" si="2"/>
        <v>674367</v>
      </c>
      <c r="L29" s="1" t="str">
        <f t="shared" si="3"/>
        <v>3-1-603</v>
      </c>
      <c r="M29" s="1" t="b">
        <f>VLOOKUP(L29,[1]Sheet1!$A$1:$D$65536,2,0)=H29</f>
        <v>1</v>
      </c>
      <c r="N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</row>
    <row r="30" ht="14.25" spans="1:31">
      <c r="A30" s="1" t="s">
        <v>116</v>
      </c>
      <c r="B30" s="11">
        <v>3</v>
      </c>
      <c r="C30" s="11">
        <v>1</v>
      </c>
      <c r="D30" s="11" t="str">
        <f t="shared" si="0"/>
        <v>6层</v>
      </c>
      <c r="E30" s="29" t="s">
        <v>117</v>
      </c>
      <c r="F30" s="29">
        <v>95.81</v>
      </c>
      <c r="G30" s="29">
        <v>29.47</v>
      </c>
      <c r="H30" s="29">
        <f t="shared" si="1"/>
        <v>125.28</v>
      </c>
      <c r="I30" s="29" t="s">
        <v>71</v>
      </c>
      <c r="J30" s="42">
        <v>6279</v>
      </c>
      <c r="K30" s="42">
        <f t="shared" si="2"/>
        <v>786633</v>
      </c>
      <c r="L30" s="1" t="str">
        <f t="shared" si="3"/>
        <v>3-1-604</v>
      </c>
      <c r="M30" s="1" t="b">
        <f>VLOOKUP(L30,[1]Sheet1!$A$1:$D$65536,2,0)=H30</f>
        <v>1</v>
      </c>
      <c r="N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</row>
    <row r="31" ht="14.25" spans="1:31">
      <c r="A31" s="1" t="s">
        <v>118</v>
      </c>
      <c r="B31" s="11">
        <v>3</v>
      </c>
      <c r="C31" s="11">
        <v>1</v>
      </c>
      <c r="D31" s="11" t="str">
        <f t="shared" si="0"/>
        <v>7层</v>
      </c>
      <c r="E31" s="29" t="s">
        <v>119</v>
      </c>
      <c r="F31" s="29">
        <v>95.81</v>
      </c>
      <c r="G31" s="29">
        <v>29.47</v>
      </c>
      <c r="H31" s="29">
        <f t="shared" si="1"/>
        <v>125.28</v>
      </c>
      <c r="I31" s="29" t="s">
        <v>71</v>
      </c>
      <c r="J31" s="42">
        <v>6209</v>
      </c>
      <c r="K31" s="42">
        <f t="shared" si="2"/>
        <v>777864</v>
      </c>
      <c r="L31" s="1" t="str">
        <f t="shared" si="3"/>
        <v>3-1-701</v>
      </c>
      <c r="M31" s="1" t="b">
        <f>VLOOKUP(L31,[1]Sheet1!$A$1:$D$65536,2,0)=H31</f>
        <v>1</v>
      </c>
      <c r="N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</row>
    <row r="32" ht="14.25" spans="1:31">
      <c r="A32" s="1" t="s">
        <v>120</v>
      </c>
      <c r="B32" s="11">
        <v>3</v>
      </c>
      <c r="C32" s="11">
        <v>1</v>
      </c>
      <c r="D32" s="11" t="str">
        <f t="shared" si="0"/>
        <v>7层</v>
      </c>
      <c r="E32" s="29" t="s">
        <v>121</v>
      </c>
      <c r="F32" s="29">
        <v>85.12</v>
      </c>
      <c r="G32" s="29">
        <v>26.18</v>
      </c>
      <c r="H32" s="29">
        <f t="shared" si="1"/>
        <v>111.3</v>
      </c>
      <c r="I32" s="29" t="s">
        <v>71</v>
      </c>
      <c r="J32" s="42">
        <v>6111</v>
      </c>
      <c r="K32" s="42">
        <f t="shared" si="2"/>
        <v>680154</v>
      </c>
      <c r="L32" s="1" t="str">
        <f t="shared" si="3"/>
        <v>3-1-702</v>
      </c>
      <c r="M32" s="1" t="b">
        <f>VLOOKUP(L32,[1]Sheet1!$A$1:$D$65536,2,0)=H32</f>
        <v>1</v>
      </c>
      <c r="N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</row>
    <row r="33" ht="14.25" spans="1:14">
      <c r="A33" s="1" t="s">
        <v>122</v>
      </c>
      <c r="B33" s="11">
        <v>3</v>
      </c>
      <c r="C33" s="11">
        <v>1</v>
      </c>
      <c r="D33" s="11" t="str">
        <f t="shared" si="0"/>
        <v>7层</v>
      </c>
      <c r="E33" s="29" t="s">
        <v>123</v>
      </c>
      <c r="F33" s="29">
        <v>85.12</v>
      </c>
      <c r="G33" s="29">
        <v>26.18</v>
      </c>
      <c r="H33" s="29">
        <f t="shared" si="1"/>
        <v>111.3</v>
      </c>
      <c r="I33" s="29" t="s">
        <v>71</v>
      </c>
      <c r="J33" s="42">
        <v>6089</v>
      </c>
      <c r="K33" s="42">
        <f t="shared" si="2"/>
        <v>677706</v>
      </c>
      <c r="L33" s="1" t="str">
        <f t="shared" si="3"/>
        <v>3-1-703</v>
      </c>
      <c r="M33" s="1" t="b">
        <f>VLOOKUP(L33,[1]Sheet1!$A$1:$D$65536,2,0)=H33</f>
        <v>1</v>
      </c>
      <c r="N33"/>
    </row>
    <row r="34" ht="14.25" spans="1:14">
      <c r="A34" s="1" t="s">
        <v>124</v>
      </c>
      <c r="B34" s="11">
        <v>3</v>
      </c>
      <c r="C34" s="11">
        <v>1</v>
      </c>
      <c r="D34" s="11" t="str">
        <f t="shared" si="0"/>
        <v>7层</v>
      </c>
      <c r="E34" s="29" t="s">
        <v>125</v>
      </c>
      <c r="F34" s="29">
        <v>95.81</v>
      </c>
      <c r="G34" s="29">
        <v>29.47</v>
      </c>
      <c r="H34" s="29">
        <f t="shared" si="1"/>
        <v>125.28</v>
      </c>
      <c r="I34" s="29" t="s">
        <v>71</v>
      </c>
      <c r="J34" s="42">
        <v>6309</v>
      </c>
      <c r="K34" s="42">
        <f t="shared" si="2"/>
        <v>790392</v>
      </c>
      <c r="L34" s="1" t="str">
        <f t="shared" si="3"/>
        <v>3-1-704</v>
      </c>
      <c r="M34" s="1" t="b">
        <f>VLOOKUP(L34,[1]Sheet1!$A$1:$D$65536,2,0)=H34</f>
        <v>1</v>
      </c>
      <c r="N34"/>
    </row>
    <row r="35" ht="14.25" spans="1:14">
      <c r="A35" s="1" t="s">
        <v>126</v>
      </c>
      <c r="B35" s="11">
        <v>3</v>
      </c>
      <c r="C35" s="11">
        <v>1</v>
      </c>
      <c r="D35" s="11" t="str">
        <f t="shared" si="0"/>
        <v>8层</v>
      </c>
      <c r="E35" s="29" t="s">
        <v>127</v>
      </c>
      <c r="F35" s="29">
        <v>95.81</v>
      </c>
      <c r="G35" s="29">
        <v>29.47</v>
      </c>
      <c r="H35" s="29">
        <f t="shared" si="1"/>
        <v>125.28</v>
      </c>
      <c r="I35" s="29" t="s">
        <v>71</v>
      </c>
      <c r="J35" s="42">
        <v>6239</v>
      </c>
      <c r="K35" s="42">
        <f t="shared" si="2"/>
        <v>781622</v>
      </c>
      <c r="L35" s="1" t="str">
        <f t="shared" si="3"/>
        <v>3-1-801</v>
      </c>
      <c r="M35" s="1" t="b">
        <f>VLOOKUP(L35,[1]Sheet1!$A$1:$D$65536,2,0)=H35</f>
        <v>1</v>
      </c>
      <c r="N35"/>
    </row>
    <row r="36" ht="14.25" spans="1:14">
      <c r="A36" s="1" t="s">
        <v>128</v>
      </c>
      <c r="B36" s="11">
        <v>3</v>
      </c>
      <c r="C36" s="11">
        <v>1</v>
      </c>
      <c r="D36" s="11" t="str">
        <f t="shared" si="0"/>
        <v>8层</v>
      </c>
      <c r="E36" s="29" t="s">
        <v>129</v>
      </c>
      <c r="F36" s="29">
        <v>85.12</v>
      </c>
      <c r="G36" s="29">
        <v>26.18</v>
      </c>
      <c r="H36" s="29">
        <f t="shared" si="1"/>
        <v>111.3</v>
      </c>
      <c r="I36" s="29" t="s">
        <v>71</v>
      </c>
      <c r="J36" s="42">
        <v>6141</v>
      </c>
      <c r="K36" s="42">
        <f t="shared" si="2"/>
        <v>683493</v>
      </c>
      <c r="L36" s="1" t="str">
        <f t="shared" si="3"/>
        <v>3-1-802</v>
      </c>
      <c r="M36" s="1" t="b">
        <f>VLOOKUP(L36,[1]Sheet1!$A$1:$D$65536,2,0)=H36</f>
        <v>1</v>
      </c>
      <c r="N36"/>
    </row>
    <row r="37" ht="14.25" spans="1:14">
      <c r="A37" s="1" t="s">
        <v>130</v>
      </c>
      <c r="B37" s="11">
        <v>3</v>
      </c>
      <c r="C37" s="11">
        <v>1</v>
      </c>
      <c r="D37" s="11" t="str">
        <f t="shared" si="0"/>
        <v>8层</v>
      </c>
      <c r="E37" s="29" t="s">
        <v>131</v>
      </c>
      <c r="F37" s="29">
        <v>85.12</v>
      </c>
      <c r="G37" s="29">
        <v>26.18</v>
      </c>
      <c r="H37" s="29">
        <f t="shared" si="1"/>
        <v>111.3</v>
      </c>
      <c r="I37" s="29" t="s">
        <v>71</v>
      </c>
      <c r="J37" s="42">
        <v>6119</v>
      </c>
      <c r="K37" s="42">
        <f t="shared" si="2"/>
        <v>681045</v>
      </c>
      <c r="L37" s="1" t="str">
        <f t="shared" si="3"/>
        <v>3-1-803</v>
      </c>
      <c r="M37" s="1" t="b">
        <f>VLOOKUP(L37,[1]Sheet1!$A$1:$D$65536,2,0)=H37</f>
        <v>1</v>
      </c>
      <c r="N37"/>
    </row>
    <row r="38" ht="14.25" spans="1:14">
      <c r="A38" s="1" t="s">
        <v>132</v>
      </c>
      <c r="B38" s="11">
        <v>3</v>
      </c>
      <c r="C38" s="11">
        <v>1</v>
      </c>
      <c r="D38" s="11" t="str">
        <f t="shared" si="0"/>
        <v>8层</v>
      </c>
      <c r="E38" s="29" t="s">
        <v>133</v>
      </c>
      <c r="F38" s="29">
        <v>95.81</v>
      </c>
      <c r="G38" s="29">
        <v>29.47</v>
      </c>
      <c r="H38" s="29">
        <f t="shared" si="1"/>
        <v>125.28</v>
      </c>
      <c r="I38" s="29" t="s">
        <v>71</v>
      </c>
      <c r="J38" s="42">
        <v>6339</v>
      </c>
      <c r="K38" s="42">
        <f t="shared" si="2"/>
        <v>794150</v>
      </c>
      <c r="L38" s="1" t="str">
        <f t="shared" si="3"/>
        <v>3-1-804</v>
      </c>
      <c r="M38" s="1" t="b">
        <f>VLOOKUP(L38,[1]Sheet1!$A$1:$D$65536,2,0)=H38</f>
        <v>1</v>
      </c>
      <c r="N38"/>
    </row>
    <row r="39" ht="14.25" spans="1:14">
      <c r="A39" s="1" t="s">
        <v>134</v>
      </c>
      <c r="B39" s="11">
        <v>3</v>
      </c>
      <c r="C39" s="11">
        <v>1</v>
      </c>
      <c r="D39" s="11" t="str">
        <f t="shared" si="0"/>
        <v>9层</v>
      </c>
      <c r="E39" s="29" t="s">
        <v>135</v>
      </c>
      <c r="F39" s="29">
        <v>95.81</v>
      </c>
      <c r="G39" s="29">
        <v>29.47</v>
      </c>
      <c r="H39" s="29">
        <f t="shared" si="1"/>
        <v>125.28</v>
      </c>
      <c r="I39" s="29" t="s">
        <v>71</v>
      </c>
      <c r="J39" s="42">
        <v>6269</v>
      </c>
      <c r="K39" s="42">
        <f t="shared" si="2"/>
        <v>785380</v>
      </c>
      <c r="L39" s="1" t="str">
        <f t="shared" si="3"/>
        <v>3-1-901</v>
      </c>
      <c r="M39" s="1" t="b">
        <f>VLOOKUP(L39,[1]Sheet1!$A$1:$D$65536,2,0)=H39</f>
        <v>1</v>
      </c>
      <c r="N39"/>
    </row>
    <row r="40" ht="14.25" spans="1:14">
      <c r="A40" s="1" t="s">
        <v>136</v>
      </c>
      <c r="B40" s="11">
        <v>3</v>
      </c>
      <c r="C40" s="11">
        <v>1</v>
      </c>
      <c r="D40" s="11" t="str">
        <f t="shared" si="0"/>
        <v>9层</v>
      </c>
      <c r="E40" s="29" t="s">
        <v>137</v>
      </c>
      <c r="F40" s="29">
        <v>85.12</v>
      </c>
      <c r="G40" s="29">
        <v>26.18</v>
      </c>
      <c r="H40" s="29">
        <f t="shared" ref="H40:H71" si="4">F40+G40</f>
        <v>111.3</v>
      </c>
      <c r="I40" s="29" t="s">
        <v>71</v>
      </c>
      <c r="J40" s="42">
        <v>6171</v>
      </c>
      <c r="K40" s="42">
        <f t="shared" ref="K40:K71" si="5">ROUND(J40*H40,0)</f>
        <v>686832</v>
      </c>
      <c r="L40" s="1" t="str">
        <f t="shared" ref="L40:L71" si="6">B40&amp;"-"&amp;C40&amp;"-"&amp;E40</f>
        <v>3-1-902</v>
      </c>
      <c r="M40" s="1" t="b">
        <f>VLOOKUP(L40,[1]Sheet1!$A$1:$D$65536,2,0)=H40</f>
        <v>1</v>
      </c>
      <c r="N40"/>
    </row>
    <row r="41" ht="14.25" spans="1:14">
      <c r="A41" s="1" t="s">
        <v>138</v>
      </c>
      <c r="B41" s="11">
        <v>3</v>
      </c>
      <c r="C41" s="11">
        <v>1</v>
      </c>
      <c r="D41" s="11" t="str">
        <f t="shared" si="0"/>
        <v>9层</v>
      </c>
      <c r="E41" s="29" t="s">
        <v>139</v>
      </c>
      <c r="F41" s="29">
        <v>85.12</v>
      </c>
      <c r="G41" s="29">
        <v>26.18</v>
      </c>
      <c r="H41" s="29">
        <f t="shared" si="4"/>
        <v>111.3</v>
      </c>
      <c r="I41" s="29" t="s">
        <v>71</v>
      </c>
      <c r="J41" s="42">
        <v>6149</v>
      </c>
      <c r="K41" s="42">
        <f t="shared" si="5"/>
        <v>684384</v>
      </c>
      <c r="L41" s="1" t="str">
        <f t="shared" si="6"/>
        <v>3-1-903</v>
      </c>
      <c r="M41" s="1" t="b">
        <f>VLOOKUP(L41,[1]Sheet1!$A$1:$D$65536,2,0)=H41</f>
        <v>1</v>
      </c>
      <c r="N41"/>
    </row>
    <row r="42" ht="14.25" spans="1:14">
      <c r="A42" s="1" t="s">
        <v>140</v>
      </c>
      <c r="B42" s="11">
        <v>3</v>
      </c>
      <c r="C42" s="11">
        <v>1</v>
      </c>
      <c r="D42" s="11" t="str">
        <f t="shared" si="0"/>
        <v>9层</v>
      </c>
      <c r="E42" s="29" t="s">
        <v>141</v>
      </c>
      <c r="F42" s="29">
        <v>95.81</v>
      </c>
      <c r="G42" s="29">
        <v>29.47</v>
      </c>
      <c r="H42" s="29">
        <f t="shared" si="4"/>
        <v>125.28</v>
      </c>
      <c r="I42" s="29" t="s">
        <v>71</v>
      </c>
      <c r="J42" s="42">
        <v>6369</v>
      </c>
      <c r="K42" s="42">
        <f t="shared" si="5"/>
        <v>797908</v>
      </c>
      <c r="L42" s="1" t="str">
        <f t="shared" si="6"/>
        <v>3-1-904</v>
      </c>
      <c r="M42" s="1" t="b">
        <f>VLOOKUP(L42,[1]Sheet1!$A$1:$D$65536,2,0)=H42</f>
        <v>1</v>
      </c>
      <c r="N42"/>
    </row>
    <row r="43" ht="14.25" spans="1:14">
      <c r="A43" s="1" t="s">
        <v>142</v>
      </c>
      <c r="B43" s="11">
        <v>3</v>
      </c>
      <c r="C43" s="11">
        <v>1</v>
      </c>
      <c r="D43" s="11" t="str">
        <f>MID(E43,1,2)&amp;"层"</f>
        <v>10层</v>
      </c>
      <c r="E43" s="29" t="s">
        <v>143</v>
      </c>
      <c r="F43" s="29">
        <v>95.81</v>
      </c>
      <c r="G43" s="29">
        <v>29.47</v>
      </c>
      <c r="H43" s="29">
        <f t="shared" si="4"/>
        <v>125.28</v>
      </c>
      <c r="I43" s="29" t="s">
        <v>71</v>
      </c>
      <c r="J43" s="42">
        <v>6299</v>
      </c>
      <c r="K43" s="42">
        <f t="shared" si="5"/>
        <v>789139</v>
      </c>
      <c r="L43" s="1" t="str">
        <f t="shared" si="6"/>
        <v>3-1-1001</v>
      </c>
      <c r="M43" s="1" t="b">
        <f>VLOOKUP(L43,[1]Sheet1!$A$1:$D$65536,2,0)=H43</f>
        <v>1</v>
      </c>
      <c r="N43"/>
    </row>
    <row r="44" ht="14.25" spans="1:14">
      <c r="A44" s="1" t="s">
        <v>144</v>
      </c>
      <c r="B44" s="11">
        <v>3</v>
      </c>
      <c r="C44" s="11">
        <v>1</v>
      </c>
      <c r="D44" s="11" t="str">
        <f t="shared" ref="D44:D75" si="7">MID(E44,1,2)&amp;"层"</f>
        <v>10层</v>
      </c>
      <c r="E44" s="29" t="s">
        <v>145</v>
      </c>
      <c r="F44" s="29">
        <v>85.12</v>
      </c>
      <c r="G44" s="29">
        <v>26.18</v>
      </c>
      <c r="H44" s="29">
        <f t="shared" si="4"/>
        <v>111.3</v>
      </c>
      <c r="I44" s="29" t="s">
        <v>71</v>
      </c>
      <c r="J44" s="42">
        <v>6201</v>
      </c>
      <c r="K44" s="42">
        <f t="shared" si="5"/>
        <v>690171</v>
      </c>
      <c r="L44" s="1" t="str">
        <f t="shared" si="6"/>
        <v>3-1-1002</v>
      </c>
      <c r="M44" s="1" t="b">
        <f>VLOOKUP(L44,[1]Sheet1!$A$1:$D$65536,2,0)=H44</f>
        <v>1</v>
      </c>
      <c r="N44"/>
    </row>
    <row r="45" ht="14.25" spans="1:14">
      <c r="A45" s="1" t="s">
        <v>146</v>
      </c>
      <c r="B45" s="11">
        <v>3</v>
      </c>
      <c r="C45" s="11">
        <v>1</v>
      </c>
      <c r="D45" s="11" t="str">
        <f t="shared" si="7"/>
        <v>10层</v>
      </c>
      <c r="E45" s="29" t="s">
        <v>147</v>
      </c>
      <c r="F45" s="29">
        <v>85.12</v>
      </c>
      <c r="G45" s="29">
        <v>26.18</v>
      </c>
      <c r="H45" s="29">
        <f t="shared" si="4"/>
        <v>111.3</v>
      </c>
      <c r="I45" s="29" t="s">
        <v>71</v>
      </c>
      <c r="J45" s="42">
        <v>6179</v>
      </c>
      <c r="K45" s="42">
        <f t="shared" si="5"/>
        <v>687723</v>
      </c>
      <c r="L45" s="1" t="str">
        <f t="shared" si="6"/>
        <v>3-1-1003</v>
      </c>
      <c r="M45" s="1" t="b">
        <f>VLOOKUP(L45,[1]Sheet1!$A$1:$D$65536,2,0)=H45</f>
        <v>1</v>
      </c>
      <c r="N45"/>
    </row>
    <row r="46" ht="14.25" spans="1:14">
      <c r="A46" s="1" t="s">
        <v>148</v>
      </c>
      <c r="B46" s="11">
        <v>3</v>
      </c>
      <c r="C46" s="11">
        <v>1</v>
      </c>
      <c r="D46" s="11" t="str">
        <f t="shared" si="7"/>
        <v>10层</v>
      </c>
      <c r="E46" s="29" t="s">
        <v>149</v>
      </c>
      <c r="F46" s="29">
        <v>95.81</v>
      </c>
      <c r="G46" s="29">
        <v>29.47</v>
      </c>
      <c r="H46" s="29">
        <f t="shared" si="4"/>
        <v>125.28</v>
      </c>
      <c r="I46" s="29" t="s">
        <v>71</v>
      </c>
      <c r="J46" s="42">
        <v>6399</v>
      </c>
      <c r="K46" s="42">
        <f t="shared" si="5"/>
        <v>801667</v>
      </c>
      <c r="L46" s="1" t="str">
        <f t="shared" si="6"/>
        <v>3-1-1004</v>
      </c>
      <c r="M46" s="1" t="b">
        <f>VLOOKUP(L46,[1]Sheet1!$A$1:$D$65536,2,0)=H46</f>
        <v>1</v>
      </c>
      <c r="N46"/>
    </row>
    <row r="47" ht="14.25" spans="1:14">
      <c r="A47" s="1" t="s">
        <v>150</v>
      </c>
      <c r="B47" s="11">
        <v>3</v>
      </c>
      <c r="C47" s="11">
        <v>1</v>
      </c>
      <c r="D47" s="11" t="str">
        <f t="shared" si="7"/>
        <v>11层</v>
      </c>
      <c r="E47" s="29" t="s">
        <v>151</v>
      </c>
      <c r="F47" s="29">
        <v>95.81</v>
      </c>
      <c r="G47" s="29">
        <v>29.47</v>
      </c>
      <c r="H47" s="29">
        <f t="shared" si="4"/>
        <v>125.28</v>
      </c>
      <c r="I47" s="29" t="s">
        <v>71</v>
      </c>
      <c r="J47" s="42">
        <v>6319</v>
      </c>
      <c r="K47" s="42">
        <f t="shared" si="5"/>
        <v>791644</v>
      </c>
      <c r="L47" s="1" t="str">
        <f t="shared" si="6"/>
        <v>3-1-1101</v>
      </c>
      <c r="M47" s="1" t="b">
        <f>VLOOKUP(L47,[1]Sheet1!$A$1:$D$65536,2,0)=H47</f>
        <v>1</v>
      </c>
      <c r="N47"/>
    </row>
    <row r="48" ht="14.25" spans="1:14">
      <c r="A48" s="1" t="s">
        <v>152</v>
      </c>
      <c r="B48" s="11">
        <v>3</v>
      </c>
      <c r="C48" s="11">
        <v>1</v>
      </c>
      <c r="D48" s="11" t="str">
        <f t="shared" si="7"/>
        <v>11层</v>
      </c>
      <c r="E48" s="29" t="s">
        <v>153</v>
      </c>
      <c r="F48" s="29">
        <v>85.12</v>
      </c>
      <c r="G48" s="29">
        <v>26.18</v>
      </c>
      <c r="H48" s="29">
        <f t="shared" si="4"/>
        <v>111.3</v>
      </c>
      <c r="I48" s="29" t="s">
        <v>71</v>
      </c>
      <c r="J48" s="42">
        <v>6221</v>
      </c>
      <c r="K48" s="42">
        <f t="shared" si="5"/>
        <v>692397</v>
      </c>
      <c r="L48" s="1" t="str">
        <f t="shared" si="6"/>
        <v>3-1-1102</v>
      </c>
      <c r="M48" s="1" t="b">
        <f>VLOOKUP(L48,[1]Sheet1!$A$1:$D$65536,2,0)=H48</f>
        <v>1</v>
      </c>
      <c r="N48"/>
    </row>
    <row r="49" ht="14.25" spans="1:14">
      <c r="A49" s="1" t="s">
        <v>154</v>
      </c>
      <c r="B49" s="11">
        <v>3</v>
      </c>
      <c r="C49" s="11">
        <v>1</v>
      </c>
      <c r="D49" s="11" t="str">
        <f t="shared" si="7"/>
        <v>11层</v>
      </c>
      <c r="E49" s="29" t="s">
        <v>155</v>
      </c>
      <c r="F49" s="29">
        <v>85.12</v>
      </c>
      <c r="G49" s="29">
        <v>26.18</v>
      </c>
      <c r="H49" s="29">
        <f t="shared" si="4"/>
        <v>111.3</v>
      </c>
      <c r="I49" s="29" t="s">
        <v>71</v>
      </c>
      <c r="J49" s="42">
        <v>6199</v>
      </c>
      <c r="K49" s="42">
        <f t="shared" si="5"/>
        <v>689949</v>
      </c>
      <c r="L49" s="1" t="str">
        <f t="shared" si="6"/>
        <v>3-1-1103</v>
      </c>
      <c r="M49" s="1" t="b">
        <f>VLOOKUP(L49,[1]Sheet1!$A$1:$D$65536,2,0)=H49</f>
        <v>1</v>
      </c>
      <c r="N49"/>
    </row>
    <row r="50" ht="14.25" spans="1:14">
      <c r="A50" s="1" t="s">
        <v>156</v>
      </c>
      <c r="B50" s="11">
        <v>3</v>
      </c>
      <c r="C50" s="11">
        <v>1</v>
      </c>
      <c r="D50" s="11" t="str">
        <f t="shared" si="7"/>
        <v>11层</v>
      </c>
      <c r="E50" s="29" t="s">
        <v>157</v>
      </c>
      <c r="F50" s="29">
        <v>95.81</v>
      </c>
      <c r="G50" s="29">
        <v>29.47</v>
      </c>
      <c r="H50" s="29">
        <f t="shared" si="4"/>
        <v>125.28</v>
      </c>
      <c r="I50" s="29" t="s">
        <v>71</v>
      </c>
      <c r="J50" s="42">
        <v>6419</v>
      </c>
      <c r="K50" s="42">
        <f t="shared" si="5"/>
        <v>804172</v>
      </c>
      <c r="L50" s="1" t="str">
        <f t="shared" si="6"/>
        <v>3-1-1104</v>
      </c>
      <c r="M50" s="1" t="b">
        <f>VLOOKUP(L50,[1]Sheet1!$A$1:$D$65536,2,0)=H50</f>
        <v>1</v>
      </c>
      <c r="N50"/>
    </row>
    <row r="51" ht="14.25" spans="1:14">
      <c r="A51" s="1" t="s">
        <v>158</v>
      </c>
      <c r="B51" s="11">
        <v>3</v>
      </c>
      <c r="C51" s="11">
        <v>1</v>
      </c>
      <c r="D51" s="11" t="str">
        <f t="shared" si="7"/>
        <v>12层</v>
      </c>
      <c r="E51" s="29" t="s">
        <v>159</v>
      </c>
      <c r="F51" s="29">
        <v>95.81</v>
      </c>
      <c r="G51" s="29">
        <v>29.47</v>
      </c>
      <c r="H51" s="29">
        <f t="shared" si="4"/>
        <v>125.28</v>
      </c>
      <c r="I51" s="29" t="s">
        <v>71</v>
      </c>
      <c r="J51" s="42">
        <v>6339</v>
      </c>
      <c r="K51" s="42">
        <f t="shared" si="5"/>
        <v>794150</v>
      </c>
      <c r="L51" s="1" t="str">
        <f t="shared" si="6"/>
        <v>3-1-1201</v>
      </c>
      <c r="M51" s="1" t="b">
        <f>VLOOKUP(L51,[1]Sheet1!$A$1:$D$65536,2,0)=H51</f>
        <v>1</v>
      </c>
      <c r="N51"/>
    </row>
    <row r="52" ht="14.25" spans="1:14">
      <c r="A52" s="1" t="s">
        <v>160</v>
      </c>
      <c r="B52" s="11">
        <v>3</v>
      </c>
      <c r="C52" s="11">
        <v>1</v>
      </c>
      <c r="D52" s="11" t="str">
        <f t="shared" si="7"/>
        <v>12层</v>
      </c>
      <c r="E52" s="29" t="s">
        <v>161</v>
      </c>
      <c r="F52" s="29">
        <v>85.12</v>
      </c>
      <c r="G52" s="29">
        <v>26.18</v>
      </c>
      <c r="H52" s="29">
        <f t="shared" si="4"/>
        <v>111.3</v>
      </c>
      <c r="I52" s="29" t="s">
        <v>71</v>
      </c>
      <c r="J52" s="42">
        <v>6241</v>
      </c>
      <c r="K52" s="42">
        <f t="shared" si="5"/>
        <v>694623</v>
      </c>
      <c r="L52" s="1" t="str">
        <f t="shared" si="6"/>
        <v>3-1-1202</v>
      </c>
      <c r="M52" s="1" t="b">
        <f>VLOOKUP(L52,[1]Sheet1!$A$1:$D$65536,2,0)=H52</f>
        <v>1</v>
      </c>
      <c r="N52"/>
    </row>
    <row r="53" ht="14.25" spans="1:14">
      <c r="A53" s="1" t="s">
        <v>162</v>
      </c>
      <c r="B53" s="11">
        <v>3</v>
      </c>
      <c r="C53" s="11">
        <v>1</v>
      </c>
      <c r="D53" s="11" t="str">
        <f t="shared" si="7"/>
        <v>12层</v>
      </c>
      <c r="E53" s="29" t="s">
        <v>163</v>
      </c>
      <c r="F53" s="29">
        <v>85.12</v>
      </c>
      <c r="G53" s="29">
        <v>26.18</v>
      </c>
      <c r="H53" s="29">
        <f t="shared" si="4"/>
        <v>111.3</v>
      </c>
      <c r="I53" s="29" t="s">
        <v>71</v>
      </c>
      <c r="J53" s="42">
        <v>6219</v>
      </c>
      <c r="K53" s="42">
        <f t="shared" si="5"/>
        <v>692175</v>
      </c>
      <c r="L53" s="1" t="str">
        <f t="shared" si="6"/>
        <v>3-1-1203</v>
      </c>
      <c r="M53" s="1" t="b">
        <f>VLOOKUP(L53,[1]Sheet1!$A$1:$D$65536,2,0)=H53</f>
        <v>1</v>
      </c>
      <c r="N53"/>
    </row>
    <row r="54" ht="14.25" spans="1:14">
      <c r="A54" s="1" t="s">
        <v>164</v>
      </c>
      <c r="B54" s="11">
        <v>3</v>
      </c>
      <c r="C54" s="11">
        <v>1</v>
      </c>
      <c r="D54" s="11" t="str">
        <f t="shared" si="7"/>
        <v>12层</v>
      </c>
      <c r="E54" s="29" t="s">
        <v>165</v>
      </c>
      <c r="F54" s="29">
        <v>95.81</v>
      </c>
      <c r="G54" s="29">
        <v>29.47</v>
      </c>
      <c r="H54" s="29">
        <f t="shared" si="4"/>
        <v>125.28</v>
      </c>
      <c r="I54" s="29" t="s">
        <v>71</v>
      </c>
      <c r="J54" s="42">
        <v>6439</v>
      </c>
      <c r="K54" s="42">
        <f t="shared" si="5"/>
        <v>806678</v>
      </c>
      <c r="L54" s="1" t="str">
        <f t="shared" si="6"/>
        <v>3-1-1204</v>
      </c>
      <c r="M54" s="1" t="b">
        <f>VLOOKUP(L54,[1]Sheet1!$A$1:$D$65536,2,0)=H54</f>
        <v>1</v>
      </c>
      <c r="N54"/>
    </row>
    <row r="55" ht="14.25" spans="1:14">
      <c r="A55" s="1" t="s">
        <v>166</v>
      </c>
      <c r="B55" s="11">
        <v>3</v>
      </c>
      <c r="C55" s="11">
        <v>1</v>
      </c>
      <c r="D55" s="11" t="str">
        <f t="shared" si="7"/>
        <v>13层</v>
      </c>
      <c r="E55" s="29" t="s">
        <v>167</v>
      </c>
      <c r="F55" s="29">
        <v>95.81</v>
      </c>
      <c r="G55" s="29">
        <v>29.47</v>
      </c>
      <c r="H55" s="29">
        <f t="shared" si="4"/>
        <v>125.28</v>
      </c>
      <c r="I55" s="29" t="s">
        <v>71</v>
      </c>
      <c r="J55" s="42">
        <v>6359</v>
      </c>
      <c r="K55" s="42">
        <f t="shared" si="5"/>
        <v>796656</v>
      </c>
      <c r="L55" s="1" t="str">
        <f t="shared" si="6"/>
        <v>3-1-1301</v>
      </c>
      <c r="M55" s="1" t="b">
        <f>VLOOKUP(L55,[1]Sheet1!$A$1:$D$65536,2,0)=H55</f>
        <v>1</v>
      </c>
      <c r="N55"/>
    </row>
    <row r="56" ht="14.25" spans="1:14">
      <c r="A56" s="1" t="s">
        <v>168</v>
      </c>
      <c r="B56" s="11">
        <v>3</v>
      </c>
      <c r="C56" s="11">
        <v>1</v>
      </c>
      <c r="D56" s="11" t="str">
        <f t="shared" si="7"/>
        <v>13层</v>
      </c>
      <c r="E56" s="29" t="s">
        <v>169</v>
      </c>
      <c r="F56" s="29">
        <v>85.12</v>
      </c>
      <c r="G56" s="29">
        <v>26.18</v>
      </c>
      <c r="H56" s="29">
        <f t="shared" si="4"/>
        <v>111.3</v>
      </c>
      <c r="I56" s="29" t="s">
        <v>71</v>
      </c>
      <c r="J56" s="42">
        <v>6261</v>
      </c>
      <c r="K56" s="42">
        <f t="shared" si="5"/>
        <v>696849</v>
      </c>
      <c r="L56" s="1" t="str">
        <f t="shared" si="6"/>
        <v>3-1-1302</v>
      </c>
      <c r="M56" s="1" t="b">
        <f>VLOOKUP(L56,[1]Sheet1!$A$1:$D$65536,2,0)=H56</f>
        <v>1</v>
      </c>
      <c r="N56"/>
    </row>
    <row r="57" ht="14.25" spans="1:14">
      <c r="A57" s="1" t="s">
        <v>170</v>
      </c>
      <c r="B57" s="11">
        <v>3</v>
      </c>
      <c r="C57" s="11">
        <v>1</v>
      </c>
      <c r="D57" s="11" t="str">
        <f t="shared" si="7"/>
        <v>13层</v>
      </c>
      <c r="E57" s="29" t="s">
        <v>171</v>
      </c>
      <c r="F57" s="29">
        <v>85.12</v>
      </c>
      <c r="G57" s="29">
        <v>26.18</v>
      </c>
      <c r="H57" s="29">
        <f t="shared" si="4"/>
        <v>111.3</v>
      </c>
      <c r="I57" s="29" t="s">
        <v>71</v>
      </c>
      <c r="J57" s="42">
        <v>6239</v>
      </c>
      <c r="K57" s="42">
        <f t="shared" si="5"/>
        <v>694401</v>
      </c>
      <c r="L57" s="1" t="str">
        <f t="shared" si="6"/>
        <v>3-1-1303</v>
      </c>
      <c r="M57" s="1" t="b">
        <f>VLOOKUP(L57,[1]Sheet1!$A$1:$D$65536,2,0)=H57</f>
        <v>1</v>
      </c>
      <c r="N57"/>
    </row>
    <row r="58" ht="14.25" spans="1:14">
      <c r="A58" s="1" t="s">
        <v>172</v>
      </c>
      <c r="B58" s="11">
        <v>3</v>
      </c>
      <c r="C58" s="11">
        <v>1</v>
      </c>
      <c r="D58" s="11" t="str">
        <f t="shared" si="7"/>
        <v>13层</v>
      </c>
      <c r="E58" s="29" t="s">
        <v>173</v>
      </c>
      <c r="F58" s="29">
        <v>95.81</v>
      </c>
      <c r="G58" s="29">
        <v>29.47</v>
      </c>
      <c r="H58" s="29">
        <f t="shared" si="4"/>
        <v>125.28</v>
      </c>
      <c r="I58" s="29" t="s">
        <v>71</v>
      </c>
      <c r="J58" s="42">
        <v>6459</v>
      </c>
      <c r="K58" s="42">
        <f t="shared" si="5"/>
        <v>809184</v>
      </c>
      <c r="L58" s="1" t="str">
        <f t="shared" si="6"/>
        <v>3-1-1304</v>
      </c>
      <c r="M58" s="1" t="b">
        <f>VLOOKUP(L58,[1]Sheet1!$A$1:$D$65536,2,0)=H58</f>
        <v>1</v>
      </c>
      <c r="N58"/>
    </row>
    <row r="59" ht="14.25" spans="1:14">
      <c r="A59" s="1" t="s">
        <v>174</v>
      </c>
      <c r="B59" s="11">
        <v>3</v>
      </c>
      <c r="C59" s="11">
        <v>1</v>
      </c>
      <c r="D59" s="11" t="str">
        <f t="shared" si="7"/>
        <v>14层</v>
      </c>
      <c r="E59" s="29" t="s">
        <v>175</v>
      </c>
      <c r="F59" s="29">
        <v>95.81</v>
      </c>
      <c r="G59" s="29">
        <v>29.47</v>
      </c>
      <c r="H59" s="29">
        <f t="shared" si="4"/>
        <v>125.28</v>
      </c>
      <c r="I59" s="29" t="s">
        <v>71</v>
      </c>
      <c r="J59" s="42">
        <v>6299</v>
      </c>
      <c r="K59" s="42">
        <f t="shared" si="5"/>
        <v>789139</v>
      </c>
      <c r="L59" s="1" t="str">
        <f t="shared" si="6"/>
        <v>3-1-1401</v>
      </c>
      <c r="M59" s="1" t="b">
        <f>VLOOKUP(L59,[1]Sheet1!$A$1:$D$65536,2,0)=H59</f>
        <v>1</v>
      </c>
      <c r="N59"/>
    </row>
    <row r="60" ht="14.25" spans="1:14">
      <c r="A60" s="1" t="s">
        <v>176</v>
      </c>
      <c r="B60" s="11">
        <v>3</v>
      </c>
      <c r="C60" s="11">
        <v>1</v>
      </c>
      <c r="D60" s="11" t="str">
        <f t="shared" si="7"/>
        <v>14层</v>
      </c>
      <c r="E60" s="29" t="s">
        <v>177</v>
      </c>
      <c r="F60" s="29">
        <v>85.12</v>
      </c>
      <c r="G60" s="29">
        <v>26.18</v>
      </c>
      <c r="H60" s="29">
        <f t="shared" si="4"/>
        <v>111.3</v>
      </c>
      <c r="I60" s="29" t="s">
        <v>71</v>
      </c>
      <c r="J60" s="42">
        <v>6201</v>
      </c>
      <c r="K60" s="42">
        <f t="shared" si="5"/>
        <v>690171</v>
      </c>
      <c r="L60" s="1" t="str">
        <f t="shared" si="6"/>
        <v>3-1-1402</v>
      </c>
      <c r="M60" s="1" t="b">
        <f>VLOOKUP(L60,[1]Sheet1!$A$1:$D$65536,2,0)=H60</f>
        <v>1</v>
      </c>
      <c r="N60"/>
    </row>
    <row r="61" ht="14.25" spans="1:14">
      <c r="A61" s="1" t="s">
        <v>178</v>
      </c>
      <c r="B61" s="11">
        <v>3</v>
      </c>
      <c r="C61" s="11">
        <v>1</v>
      </c>
      <c r="D61" s="11" t="str">
        <f t="shared" si="7"/>
        <v>14层</v>
      </c>
      <c r="E61" s="29" t="s">
        <v>179</v>
      </c>
      <c r="F61" s="29">
        <v>85.12</v>
      </c>
      <c r="G61" s="29">
        <v>26.18</v>
      </c>
      <c r="H61" s="29">
        <f t="shared" si="4"/>
        <v>111.3</v>
      </c>
      <c r="I61" s="29" t="s">
        <v>71</v>
      </c>
      <c r="J61" s="42">
        <v>6179</v>
      </c>
      <c r="K61" s="42">
        <f t="shared" si="5"/>
        <v>687723</v>
      </c>
      <c r="L61" s="1" t="str">
        <f t="shared" si="6"/>
        <v>3-1-1403</v>
      </c>
      <c r="M61" s="1" t="b">
        <f>VLOOKUP(L61,[1]Sheet1!$A$1:$D$65536,2,0)=H61</f>
        <v>1</v>
      </c>
      <c r="N61"/>
    </row>
    <row r="62" ht="14.25" spans="1:14">
      <c r="A62" s="1" t="s">
        <v>180</v>
      </c>
      <c r="B62" s="11">
        <v>3</v>
      </c>
      <c r="C62" s="11">
        <v>1</v>
      </c>
      <c r="D62" s="11" t="str">
        <f t="shared" si="7"/>
        <v>14层</v>
      </c>
      <c r="E62" s="29" t="s">
        <v>181</v>
      </c>
      <c r="F62" s="29">
        <v>95.81</v>
      </c>
      <c r="G62" s="29">
        <v>29.47</v>
      </c>
      <c r="H62" s="29">
        <f t="shared" si="4"/>
        <v>125.28</v>
      </c>
      <c r="I62" s="29" t="s">
        <v>71</v>
      </c>
      <c r="J62" s="42">
        <v>6399</v>
      </c>
      <c r="K62" s="42">
        <f t="shared" si="5"/>
        <v>801667</v>
      </c>
      <c r="L62" s="1" t="str">
        <f t="shared" si="6"/>
        <v>3-1-1404</v>
      </c>
      <c r="M62" s="1" t="b">
        <f>VLOOKUP(L62,[1]Sheet1!$A$1:$D$65536,2,0)=H62</f>
        <v>1</v>
      </c>
      <c r="N62"/>
    </row>
    <row r="63" ht="14.25" spans="1:14">
      <c r="A63" s="1" t="s">
        <v>182</v>
      </c>
      <c r="B63" s="11">
        <v>3</v>
      </c>
      <c r="C63" s="11">
        <v>1</v>
      </c>
      <c r="D63" s="11" t="str">
        <f t="shared" si="7"/>
        <v>15层</v>
      </c>
      <c r="E63" s="29" t="s">
        <v>183</v>
      </c>
      <c r="F63" s="29">
        <v>95.81</v>
      </c>
      <c r="G63" s="29">
        <v>29.47</v>
      </c>
      <c r="H63" s="29">
        <f t="shared" si="4"/>
        <v>125.28</v>
      </c>
      <c r="I63" s="29" t="s">
        <v>71</v>
      </c>
      <c r="J63" s="42">
        <v>6399</v>
      </c>
      <c r="K63" s="42">
        <f t="shared" si="5"/>
        <v>801667</v>
      </c>
      <c r="L63" s="1" t="str">
        <f t="shared" si="6"/>
        <v>3-1-1501</v>
      </c>
      <c r="M63" s="1" t="b">
        <f>VLOOKUP(L63,[1]Sheet1!$A$1:$D$65536,2,0)=H63</f>
        <v>1</v>
      </c>
      <c r="N63"/>
    </row>
    <row r="64" ht="14.25" spans="1:14">
      <c r="A64" s="1" t="s">
        <v>184</v>
      </c>
      <c r="B64" s="11">
        <v>3</v>
      </c>
      <c r="C64" s="11">
        <v>1</v>
      </c>
      <c r="D64" s="11" t="str">
        <f t="shared" si="7"/>
        <v>15层</v>
      </c>
      <c r="E64" s="29" t="s">
        <v>185</v>
      </c>
      <c r="F64" s="29">
        <v>85.12</v>
      </c>
      <c r="G64" s="29">
        <v>26.18</v>
      </c>
      <c r="H64" s="29">
        <f t="shared" si="4"/>
        <v>111.3</v>
      </c>
      <c r="I64" s="29" t="s">
        <v>71</v>
      </c>
      <c r="J64" s="42">
        <v>6301</v>
      </c>
      <c r="K64" s="42">
        <f t="shared" si="5"/>
        <v>701301</v>
      </c>
      <c r="L64" s="1" t="str">
        <f t="shared" si="6"/>
        <v>3-1-1502</v>
      </c>
      <c r="M64" s="1" t="b">
        <f>VLOOKUP(L64,[1]Sheet1!$A$1:$D$65536,2,0)=H64</f>
        <v>1</v>
      </c>
      <c r="N64"/>
    </row>
    <row r="65" ht="14.25" spans="1:14">
      <c r="A65" s="1" t="s">
        <v>186</v>
      </c>
      <c r="B65" s="11">
        <v>3</v>
      </c>
      <c r="C65" s="11">
        <v>1</v>
      </c>
      <c r="D65" s="11" t="str">
        <f t="shared" si="7"/>
        <v>15层</v>
      </c>
      <c r="E65" s="29" t="s">
        <v>187</v>
      </c>
      <c r="F65" s="29">
        <v>85.12</v>
      </c>
      <c r="G65" s="29">
        <v>26.18</v>
      </c>
      <c r="H65" s="29">
        <f t="shared" si="4"/>
        <v>111.3</v>
      </c>
      <c r="I65" s="29" t="s">
        <v>71</v>
      </c>
      <c r="J65" s="42">
        <v>6279</v>
      </c>
      <c r="K65" s="42">
        <f t="shared" si="5"/>
        <v>698853</v>
      </c>
      <c r="L65" s="1" t="str">
        <f t="shared" si="6"/>
        <v>3-1-1503</v>
      </c>
      <c r="M65" s="1" t="b">
        <f>VLOOKUP(L65,[1]Sheet1!$A$1:$D$65536,2,0)=H65</f>
        <v>1</v>
      </c>
      <c r="N65"/>
    </row>
    <row r="66" ht="14.25" spans="1:14">
      <c r="A66" s="1" t="s">
        <v>188</v>
      </c>
      <c r="B66" s="11">
        <v>3</v>
      </c>
      <c r="C66" s="11">
        <v>1</v>
      </c>
      <c r="D66" s="11" t="str">
        <f t="shared" si="7"/>
        <v>15层</v>
      </c>
      <c r="E66" s="29" t="s">
        <v>189</v>
      </c>
      <c r="F66" s="29">
        <v>95.81</v>
      </c>
      <c r="G66" s="29">
        <v>29.47</v>
      </c>
      <c r="H66" s="29">
        <f t="shared" si="4"/>
        <v>125.28</v>
      </c>
      <c r="I66" s="29" t="s">
        <v>71</v>
      </c>
      <c r="J66" s="42">
        <v>6499</v>
      </c>
      <c r="K66" s="42">
        <f t="shared" si="5"/>
        <v>814195</v>
      </c>
      <c r="L66" s="1" t="str">
        <f t="shared" si="6"/>
        <v>3-1-1504</v>
      </c>
      <c r="M66" s="1" t="b">
        <f>VLOOKUP(L66,[1]Sheet1!$A$1:$D$65536,2,0)=H66</f>
        <v>1</v>
      </c>
      <c r="N66"/>
    </row>
    <row r="67" ht="14.25" spans="1:14">
      <c r="A67" s="1" t="s">
        <v>190</v>
      </c>
      <c r="B67" s="11">
        <v>3</v>
      </c>
      <c r="C67" s="11">
        <v>1</v>
      </c>
      <c r="D67" s="11" t="str">
        <f t="shared" si="7"/>
        <v>16层</v>
      </c>
      <c r="E67" s="29" t="s">
        <v>191</v>
      </c>
      <c r="F67" s="29">
        <v>95.81</v>
      </c>
      <c r="G67" s="29">
        <v>29.47</v>
      </c>
      <c r="H67" s="29">
        <f t="shared" si="4"/>
        <v>125.28</v>
      </c>
      <c r="I67" s="29" t="s">
        <v>71</v>
      </c>
      <c r="J67" s="42">
        <v>6409</v>
      </c>
      <c r="K67" s="42">
        <f t="shared" si="5"/>
        <v>802920</v>
      </c>
      <c r="L67" s="1" t="str">
        <f t="shared" si="6"/>
        <v>3-1-1601</v>
      </c>
      <c r="M67" s="1" t="b">
        <f>VLOOKUP(L67,[1]Sheet1!$A$1:$D$65536,2,0)=H67</f>
        <v>1</v>
      </c>
      <c r="N67"/>
    </row>
    <row r="68" ht="14.25" spans="1:14">
      <c r="A68" s="1" t="s">
        <v>192</v>
      </c>
      <c r="B68" s="11">
        <v>3</v>
      </c>
      <c r="C68" s="11">
        <v>1</v>
      </c>
      <c r="D68" s="11" t="str">
        <f t="shared" si="7"/>
        <v>16层</v>
      </c>
      <c r="E68" s="29" t="s">
        <v>193</v>
      </c>
      <c r="F68" s="29">
        <v>85.12</v>
      </c>
      <c r="G68" s="29">
        <v>26.18</v>
      </c>
      <c r="H68" s="29">
        <f t="shared" si="4"/>
        <v>111.3</v>
      </c>
      <c r="I68" s="29" t="s">
        <v>71</v>
      </c>
      <c r="J68" s="42">
        <v>6311</v>
      </c>
      <c r="K68" s="42">
        <f t="shared" si="5"/>
        <v>702414</v>
      </c>
      <c r="L68" s="1" t="str">
        <f t="shared" si="6"/>
        <v>3-1-1602</v>
      </c>
      <c r="M68" s="1" t="b">
        <f>VLOOKUP(L68,[1]Sheet1!$A$1:$D$65536,2,0)=H68</f>
        <v>1</v>
      </c>
      <c r="N68"/>
    </row>
    <row r="69" ht="14.25" spans="1:14">
      <c r="A69" s="1" t="s">
        <v>194</v>
      </c>
      <c r="B69" s="11">
        <v>3</v>
      </c>
      <c r="C69" s="11">
        <v>1</v>
      </c>
      <c r="D69" s="11" t="str">
        <f t="shared" si="7"/>
        <v>16层</v>
      </c>
      <c r="E69" s="29" t="s">
        <v>195</v>
      </c>
      <c r="F69" s="29">
        <v>85.12</v>
      </c>
      <c r="G69" s="29">
        <v>26.18</v>
      </c>
      <c r="H69" s="29">
        <f t="shared" si="4"/>
        <v>111.3</v>
      </c>
      <c r="I69" s="29" t="s">
        <v>71</v>
      </c>
      <c r="J69" s="42">
        <v>6289</v>
      </c>
      <c r="K69" s="42">
        <f t="shared" si="5"/>
        <v>699966</v>
      </c>
      <c r="L69" s="1" t="str">
        <f t="shared" si="6"/>
        <v>3-1-1603</v>
      </c>
      <c r="M69" s="1" t="b">
        <f>VLOOKUP(L69,[1]Sheet1!$A$1:$D$65536,2,0)=H69</f>
        <v>1</v>
      </c>
      <c r="N69"/>
    </row>
    <row r="70" s="31" customFormat="1" ht="14.25" spans="1:14">
      <c r="A70" s="31" t="s">
        <v>196</v>
      </c>
      <c r="B70" s="32">
        <v>3</v>
      </c>
      <c r="C70" s="32">
        <v>1</v>
      </c>
      <c r="D70" s="32" t="str">
        <f t="shared" si="7"/>
        <v>16层</v>
      </c>
      <c r="E70" s="34" t="s">
        <v>197</v>
      </c>
      <c r="F70" s="34">
        <v>95.81</v>
      </c>
      <c r="G70" s="34">
        <v>29.47</v>
      </c>
      <c r="H70" s="34">
        <f t="shared" si="4"/>
        <v>125.28</v>
      </c>
      <c r="I70" s="34" t="s">
        <v>71</v>
      </c>
      <c r="J70" s="44">
        <v>6460</v>
      </c>
      <c r="K70" s="42">
        <f t="shared" si="5"/>
        <v>809309</v>
      </c>
      <c r="L70" s="31" t="str">
        <f t="shared" si="6"/>
        <v>3-1-1604</v>
      </c>
      <c r="M70" s="31" t="b">
        <f>VLOOKUP(L70,[1]Sheet1!$A$1:$D$65536,2,0)=H70</f>
        <v>1</v>
      </c>
      <c r="N70" s="49"/>
    </row>
    <row r="71" s="31" customFormat="1" ht="14.25" spans="1:14">
      <c r="A71" s="31" t="s">
        <v>198</v>
      </c>
      <c r="B71" s="32">
        <v>3</v>
      </c>
      <c r="C71" s="32">
        <v>1</v>
      </c>
      <c r="D71" s="32" t="str">
        <f t="shared" si="7"/>
        <v>17层</v>
      </c>
      <c r="E71" s="34" t="s">
        <v>199</v>
      </c>
      <c r="F71" s="34">
        <v>95.81</v>
      </c>
      <c r="G71" s="34">
        <v>29.47</v>
      </c>
      <c r="H71" s="34">
        <f t="shared" si="4"/>
        <v>125.28</v>
      </c>
      <c r="I71" s="34" t="s">
        <v>71</v>
      </c>
      <c r="J71" s="44">
        <v>6419</v>
      </c>
      <c r="K71" s="42">
        <f t="shared" si="5"/>
        <v>804172</v>
      </c>
      <c r="L71" s="31" t="str">
        <f t="shared" si="6"/>
        <v>3-1-1701</v>
      </c>
      <c r="M71" s="31" t="b">
        <f>VLOOKUP(L71,[1]Sheet1!$A$1:$D$65536,2,0)=H71</f>
        <v>1</v>
      </c>
      <c r="N71" s="49"/>
    </row>
    <row r="72" s="31" customFormat="1" ht="14.25" spans="1:14">
      <c r="A72" s="31" t="s">
        <v>200</v>
      </c>
      <c r="B72" s="32">
        <v>3</v>
      </c>
      <c r="C72" s="32">
        <v>1</v>
      </c>
      <c r="D72" s="32" t="str">
        <f t="shared" si="7"/>
        <v>17层</v>
      </c>
      <c r="E72" s="34" t="s">
        <v>201</v>
      </c>
      <c r="F72" s="34">
        <v>85.12</v>
      </c>
      <c r="G72" s="34">
        <v>26.18</v>
      </c>
      <c r="H72" s="34">
        <f t="shared" ref="H72:H114" si="8">F72+G72</f>
        <v>111.3</v>
      </c>
      <c r="I72" s="34" t="s">
        <v>71</v>
      </c>
      <c r="J72" s="44">
        <v>6321</v>
      </c>
      <c r="K72" s="42">
        <f t="shared" ref="K72:K114" si="9">ROUND(J72*H72,0)</f>
        <v>703527</v>
      </c>
      <c r="L72" s="31" t="str">
        <f t="shared" ref="L72:L114" si="10">B72&amp;"-"&amp;C72&amp;"-"&amp;E72</f>
        <v>3-1-1702</v>
      </c>
      <c r="M72" s="31" t="b">
        <f>VLOOKUP(L72,[1]Sheet1!$A$1:$D$65536,2,0)=H72</f>
        <v>1</v>
      </c>
      <c r="N72" s="49"/>
    </row>
    <row r="73" s="31" customFormat="1" ht="14.25" spans="1:14">
      <c r="A73" s="31" t="s">
        <v>202</v>
      </c>
      <c r="B73" s="32">
        <v>3</v>
      </c>
      <c r="C73" s="32">
        <v>1</v>
      </c>
      <c r="D73" s="32" t="str">
        <f t="shared" si="7"/>
        <v>17层</v>
      </c>
      <c r="E73" s="34" t="s">
        <v>203</v>
      </c>
      <c r="F73" s="34">
        <v>85.12</v>
      </c>
      <c r="G73" s="34">
        <v>26.18</v>
      </c>
      <c r="H73" s="34">
        <f t="shared" si="8"/>
        <v>111.3</v>
      </c>
      <c r="I73" s="34" t="s">
        <v>71</v>
      </c>
      <c r="J73" s="44">
        <v>6299</v>
      </c>
      <c r="K73" s="42">
        <f t="shared" si="9"/>
        <v>701079</v>
      </c>
      <c r="L73" s="31" t="str">
        <f t="shared" si="10"/>
        <v>3-1-1703</v>
      </c>
      <c r="M73" s="31" t="b">
        <f>VLOOKUP(L73,[1]Sheet1!$A$1:$D$65536,2,0)=H73</f>
        <v>1</v>
      </c>
      <c r="N73" s="49"/>
    </row>
    <row r="74" s="31" customFormat="1" ht="14.25" spans="1:14">
      <c r="A74" s="31" t="s">
        <v>204</v>
      </c>
      <c r="B74" s="32">
        <v>3</v>
      </c>
      <c r="C74" s="32">
        <v>1</v>
      </c>
      <c r="D74" s="32" t="str">
        <f t="shared" si="7"/>
        <v>17层</v>
      </c>
      <c r="E74" s="34" t="s">
        <v>205</v>
      </c>
      <c r="F74" s="34">
        <v>95.81</v>
      </c>
      <c r="G74" s="34">
        <v>29.47</v>
      </c>
      <c r="H74" s="34">
        <f t="shared" si="8"/>
        <v>125.28</v>
      </c>
      <c r="I74" s="34" t="s">
        <v>71</v>
      </c>
      <c r="J74" s="44">
        <v>6470</v>
      </c>
      <c r="K74" s="42">
        <f t="shared" si="9"/>
        <v>810562</v>
      </c>
      <c r="L74" s="31" t="str">
        <f t="shared" si="10"/>
        <v>3-1-1704</v>
      </c>
      <c r="M74" s="31" t="b">
        <f>VLOOKUP(L74,[1]Sheet1!$A$1:$D$65536,2,0)=H74</f>
        <v>1</v>
      </c>
      <c r="N74" s="49"/>
    </row>
    <row r="75" ht="14.25" spans="1:14">
      <c r="A75" s="1" t="s">
        <v>206</v>
      </c>
      <c r="B75" s="11">
        <v>3</v>
      </c>
      <c r="C75" s="11">
        <v>1</v>
      </c>
      <c r="D75" s="11" t="str">
        <f t="shared" si="7"/>
        <v>18层</v>
      </c>
      <c r="E75" s="29" t="s">
        <v>207</v>
      </c>
      <c r="F75" s="29">
        <v>95.81</v>
      </c>
      <c r="G75" s="29">
        <v>29.47</v>
      </c>
      <c r="H75" s="29">
        <f t="shared" si="8"/>
        <v>125.28</v>
      </c>
      <c r="I75" s="29" t="s">
        <v>71</v>
      </c>
      <c r="J75" s="42">
        <v>6339</v>
      </c>
      <c r="K75" s="42">
        <f t="shared" si="9"/>
        <v>794150</v>
      </c>
      <c r="L75" s="1" t="str">
        <f t="shared" si="10"/>
        <v>3-1-1801</v>
      </c>
      <c r="M75" s="1" t="b">
        <f>VLOOKUP(L75,[1]Sheet1!$A$1:$D$65536,2,0)=H75</f>
        <v>1</v>
      </c>
      <c r="N75"/>
    </row>
    <row r="76" ht="14.25" spans="1:14">
      <c r="A76" s="1" t="s">
        <v>208</v>
      </c>
      <c r="B76" s="11">
        <v>3</v>
      </c>
      <c r="C76" s="11">
        <v>1</v>
      </c>
      <c r="D76" s="11" t="str">
        <f t="shared" ref="D76:D114" si="11">MID(E76,1,2)&amp;"层"</f>
        <v>18层</v>
      </c>
      <c r="E76" s="29" t="s">
        <v>209</v>
      </c>
      <c r="F76" s="29">
        <v>85.12</v>
      </c>
      <c r="G76" s="29">
        <v>26.18</v>
      </c>
      <c r="H76" s="29">
        <f t="shared" si="8"/>
        <v>111.3</v>
      </c>
      <c r="I76" s="29" t="s">
        <v>71</v>
      </c>
      <c r="J76" s="42">
        <v>6241</v>
      </c>
      <c r="K76" s="42">
        <f t="shared" si="9"/>
        <v>694623</v>
      </c>
      <c r="L76" s="1" t="str">
        <f t="shared" si="10"/>
        <v>3-1-1802</v>
      </c>
      <c r="M76" s="1" t="b">
        <f>VLOOKUP(L76,[1]Sheet1!$A$1:$D$65536,2,0)=H76</f>
        <v>1</v>
      </c>
      <c r="N76"/>
    </row>
    <row r="77" ht="14.25" spans="1:14">
      <c r="A77" s="1" t="s">
        <v>210</v>
      </c>
      <c r="B77" s="11">
        <v>3</v>
      </c>
      <c r="C77" s="11">
        <v>1</v>
      </c>
      <c r="D77" s="11" t="str">
        <f t="shared" si="11"/>
        <v>18层</v>
      </c>
      <c r="E77" s="29" t="s">
        <v>211</v>
      </c>
      <c r="F77" s="29">
        <v>85.12</v>
      </c>
      <c r="G77" s="29">
        <v>26.18</v>
      </c>
      <c r="H77" s="29">
        <f t="shared" si="8"/>
        <v>111.3</v>
      </c>
      <c r="I77" s="29" t="s">
        <v>71</v>
      </c>
      <c r="J77" s="42">
        <v>6219</v>
      </c>
      <c r="K77" s="42">
        <f t="shared" si="9"/>
        <v>692175</v>
      </c>
      <c r="L77" s="1" t="str">
        <f t="shared" si="10"/>
        <v>3-1-1803</v>
      </c>
      <c r="M77" s="1" t="b">
        <f>VLOOKUP(L77,[1]Sheet1!$A$1:$D$65536,2,0)=H77</f>
        <v>1</v>
      </c>
      <c r="N77"/>
    </row>
    <row r="78" ht="14.25" spans="1:14">
      <c r="A78" s="1" t="s">
        <v>212</v>
      </c>
      <c r="B78" s="11">
        <v>3</v>
      </c>
      <c r="C78" s="11">
        <v>1</v>
      </c>
      <c r="D78" s="11" t="str">
        <f t="shared" si="11"/>
        <v>18层</v>
      </c>
      <c r="E78" s="29" t="s">
        <v>213</v>
      </c>
      <c r="F78" s="29">
        <v>95.81</v>
      </c>
      <c r="G78" s="29">
        <v>29.47</v>
      </c>
      <c r="H78" s="29">
        <f t="shared" si="8"/>
        <v>125.28</v>
      </c>
      <c r="I78" s="29" t="s">
        <v>71</v>
      </c>
      <c r="J78" s="42">
        <v>6439</v>
      </c>
      <c r="K78" s="42">
        <f t="shared" si="9"/>
        <v>806678</v>
      </c>
      <c r="L78" s="1" t="str">
        <f t="shared" si="10"/>
        <v>3-1-1804</v>
      </c>
      <c r="M78" s="1" t="b">
        <f>VLOOKUP(L78,[1]Sheet1!$A$1:$D$65536,2,0)=H78</f>
        <v>1</v>
      </c>
      <c r="N78"/>
    </row>
    <row r="79" ht="14.25" spans="1:14">
      <c r="A79" s="1" t="s">
        <v>214</v>
      </c>
      <c r="B79" s="11">
        <v>3</v>
      </c>
      <c r="C79" s="11">
        <v>1</v>
      </c>
      <c r="D79" s="11" t="str">
        <f t="shared" si="11"/>
        <v>19层</v>
      </c>
      <c r="E79" s="29" t="s">
        <v>215</v>
      </c>
      <c r="F79" s="29">
        <v>95.81</v>
      </c>
      <c r="G79" s="29">
        <v>29.47</v>
      </c>
      <c r="H79" s="29">
        <f t="shared" si="8"/>
        <v>125.28</v>
      </c>
      <c r="I79" s="29" t="s">
        <v>71</v>
      </c>
      <c r="J79" s="42">
        <v>6439</v>
      </c>
      <c r="K79" s="42">
        <f t="shared" si="9"/>
        <v>806678</v>
      </c>
      <c r="L79" s="1" t="str">
        <f t="shared" si="10"/>
        <v>3-1-1901</v>
      </c>
      <c r="M79" s="1" t="b">
        <f>VLOOKUP(L79,[1]Sheet1!$A$1:$D$65536,2,0)=H79</f>
        <v>1</v>
      </c>
      <c r="N79"/>
    </row>
    <row r="80" ht="14.25" spans="1:14">
      <c r="A80" s="1" t="s">
        <v>216</v>
      </c>
      <c r="B80" s="11">
        <v>3</v>
      </c>
      <c r="C80" s="11">
        <v>1</v>
      </c>
      <c r="D80" s="11" t="str">
        <f t="shared" si="11"/>
        <v>19层</v>
      </c>
      <c r="E80" s="29" t="s">
        <v>217</v>
      </c>
      <c r="F80" s="29">
        <v>85.12</v>
      </c>
      <c r="G80" s="29">
        <v>26.18</v>
      </c>
      <c r="H80" s="29">
        <f t="shared" si="8"/>
        <v>111.3</v>
      </c>
      <c r="I80" s="29" t="s">
        <v>71</v>
      </c>
      <c r="J80" s="42">
        <v>6341</v>
      </c>
      <c r="K80" s="42">
        <f t="shared" si="9"/>
        <v>705753</v>
      </c>
      <c r="L80" s="1" t="str">
        <f t="shared" si="10"/>
        <v>3-1-1902</v>
      </c>
      <c r="M80" s="1" t="b">
        <f>VLOOKUP(L80,[1]Sheet1!$A$1:$D$65536,2,0)=H80</f>
        <v>1</v>
      </c>
      <c r="N80"/>
    </row>
    <row r="81" ht="14.25" spans="1:14">
      <c r="A81" s="1" t="s">
        <v>218</v>
      </c>
      <c r="B81" s="11">
        <v>3</v>
      </c>
      <c r="C81" s="11">
        <v>1</v>
      </c>
      <c r="D81" s="11" t="str">
        <f t="shared" si="11"/>
        <v>19层</v>
      </c>
      <c r="E81" s="29" t="s">
        <v>219</v>
      </c>
      <c r="F81" s="29">
        <v>85.12</v>
      </c>
      <c r="G81" s="29">
        <v>26.18</v>
      </c>
      <c r="H81" s="29">
        <f t="shared" si="8"/>
        <v>111.3</v>
      </c>
      <c r="I81" s="29" t="s">
        <v>71</v>
      </c>
      <c r="J81" s="42">
        <v>6319</v>
      </c>
      <c r="K81" s="42">
        <f t="shared" si="9"/>
        <v>703305</v>
      </c>
      <c r="L81" s="1" t="str">
        <f t="shared" si="10"/>
        <v>3-1-1903</v>
      </c>
      <c r="M81" s="1" t="b">
        <f>VLOOKUP(L81,[1]Sheet1!$A$1:$D$65536,2,0)=H81</f>
        <v>1</v>
      </c>
      <c r="N81"/>
    </row>
    <row r="82" s="31" customFormat="1" ht="14.25" spans="1:14">
      <c r="A82" s="31" t="s">
        <v>220</v>
      </c>
      <c r="B82" s="32">
        <v>3</v>
      </c>
      <c r="C82" s="32">
        <v>1</v>
      </c>
      <c r="D82" s="32" t="str">
        <f t="shared" si="11"/>
        <v>19层</v>
      </c>
      <c r="E82" s="34" t="s">
        <v>221</v>
      </c>
      <c r="F82" s="34">
        <v>95.81</v>
      </c>
      <c r="G82" s="34">
        <v>29.47</v>
      </c>
      <c r="H82" s="34">
        <f t="shared" si="8"/>
        <v>125.28</v>
      </c>
      <c r="I82" s="34" t="s">
        <v>71</v>
      </c>
      <c r="J82" s="44">
        <v>6490</v>
      </c>
      <c r="K82" s="42">
        <f t="shared" si="9"/>
        <v>813067</v>
      </c>
      <c r="L82" s="31" t="str">
        <f t="shared" si="10"/>
        <v>3-1-1904</v>
      </c>
      <c r="M82" s="31" t="b">
        <f>VLOOKUP(L82,[1]Sheet1!$A$1:$D$65536,2,0)=H82</f>
        <v>1</v>
      </c>
      <c r="N82" s="49"/>
    </row>
    <row r="83" s="31" customFormat="1" ht="14.25" spans="1:14">
      <c r="A83" s="31" t="s">
        <v>222</v>
      </c>
      <c r="B83" s="32">
        <v>3</v>
      </c>
      <c r="C83" s="32">
        <v>1</v>
      </c>
      <c r="D83" s="32" t="str">
        <f t="shared" si="11"/>
        <v>20层</v>
      </c>
      <c r="E83" s="34" t="s">
        <v>223</v>
      </c>
      <c r="F83" s="34">
        <v>95.81</v>
      </c>
      <c r="G83" s="34">
        <v>29.47</v>
      </c>
      <c r="H83" s="34">
        <f t="shared" si="8"/>
        <v>125.28</v>
      </c>
      <c r="I83" s="34" t="s">
        <v>71</v>
      </c>
      <c r="J83" s="44">
        <v>6449</v>
      </c>
      <c r="K83" s="42">
        <f t="shared" si="9"/>
        <v>807931</v>
      </c>
      <c r="L83" s="31" t="str">
        <f t="shared" si="10"/>
        <v>3-1-2001</v>
      </c>
      <c r="M83" s="31" t="b">
        <f>VLOOKUP(L83,[1]Sheet1!$A$1:$D$65536,2,0)=H83</f>
        <v>1</v>
      </c>
      <c r="N83" s="49"/>
    </row>
    <row r="84" s="31" customFormat="1" ht="14.25" spans="1:14">
      <c r="A84" s="31" t="s">
        <v>224</v>
      </c>
      <c r="B84" s="32">
        <v>3</v>
      </c>
      <c r="C84" s="32">
        <v>1</v>
      </c>
      <c r="D84" s="32" t="str">
        <f t="shared" si="11"/>
        <v>20层</v>
      </c>
      <c r="E84" s="34" t="s">
        <v>225</v>
      </c>
      <c r="F84" s="34">
        <v>85.12</v>
      </c>
      <c r="G84" s="34">
        <v>26.18</v>
      </c>
      <c r="H84" s="34">
        <f t="shared" si="8"/>
        <v>111.3</v>
      </c>
      <c r="I84" s="34" t="s">
        <v>71</v>
      </c>
      <c r="J84" s="44">
        <v>6351</v>
      </c>
      <c r="K84" s="42">
        <f t="shared" si="9"/>
        <v>706866</v>
      </c>
      <c r="L84" s="31" t="str">
        <f t="shared" si="10"/>
        <v>3-1-2002</v>
      </c>
      <c r="M84" s="31" t="b">
        <f>VLOOKUP(L84,[1]Sheet1!$A$1:$D$65536,2,0)=H84</f>
        <v>1</v>
      </c>
      <c r="N84" s="49"/>
    </row>
    <row r="85" s="31" customFormat="1" ht="14.25" spans="1:14">
      <c r="A85" s="31" t="s">
        <v>226</v>
      </c>
      <c r="B85" s="32">
        <v>3</v>
      </c>
      <c r="C85" s="32">
        <v>1</v>
      </c>
      <c r="D85" s="32" t="str">
        <f t="shared" si="11"/>
        <v>20层</v>
      </c>
      <c r="E85" s="34" t="s">
        <v>227</v>
      </c>
      <c r="F85" s="34">
        <v>85.12</v>
      </c>
      <c r="G85" s="34">
        <v>26.18</v>
      </c>
      <c r="H85" s="34">
        <f t="shared" si="8"/>
        <v>111.3</v>
      </c>
      <c r="I85" s="34" t="s">
        <v>71</v>
      </c>
      <c r="J85" s="44">
        <v>6329</v>
      </c>
      <c r="K85" s="42">
        <f t="shared" si="9"/>
        <v>704418</v>
      </c>
      <c r="L85" s="31" t="str">
        <f t="shared" si="10"/>
        <v>3-1-2003</v>
      </c>
      <c r="M85" s="31" t="b">
        <f>VLOOKUP(L85,[1]Sheet1!$A$1:$D$65536,2,0)=H85</f>
        <v>1</v>
      </c>
      <c r="N85" s="49"/>
    </row>
    <row r="86" s="31" customFormat="1" ht="14.25" spans="1:14">
      <c r="A86" s="31" t="s">
        <v>228</v>
      </c>
      <c r="B86" s="32">
        <v>3</v>
      </c>
      <c r="C86" s="32">
        <v>1</v>
      </c>
      <c r="D86" s="32" t="str">
        <f t="shared" si="11"/>
        <v>20层</v>
      </c>
      <c r="E86" s="34" t="s">
        <v>229</v>
      </c>
      <c r="F86" s="34">
        <v>95.81</v>
      </c>
      <c r="G86" s="34">
        <v>29.47</v>
      </c>
      <c r="H86" s="34">
        <f t="shared" si="8"/>
        <v>125.28</v>
      </c>
      <c r="I86" s="34" t="s">
        <v>71</v>
      </c>
      <c r="J86" s="44">
        <v>6500</v>
      </c>
      <c r="K86" s="42">
        <f t="shared" si="9"/>
        <v>814320</v>
      </c>
      <c r="L86" s="31" t="str">
        <f t="shared" si="10"/>
        <v>3-1-2004</v>
      </c>
      <c r="M86" s="31" t="b">
        <f>VLOOKUP(L86,[1]Sheet1!$A$1:$D$65536,2,0)=H86</f>
        <v>1</v>
      </c>
      <c r="N86" s="49"/>
    </row>
    <row r="87" s="31" customFormat="1" ht="14.25" spans="1:14">
      <c r="A87" s="31" t="s">
        <v>230</v>
      </c>
      <c r="B87" s="32">
        <v>3</v>
      </c>
      <c r="C87" s="32">
        <v>1</v>
      </c>
      <c r="D87" s="32" t="str">
        <f t="shared" si="11"/>
        <v>21层</v>
      </c>
      <c r="E87" s="34" t="s">
        <v>231</v>
      </c>
      <c r="F87" s="34">
        <v>95.81</v>
      </c>
      <c r="G87" s="34">
        <v>29.47</v>
      </c>
      <c r="H87" s="34">
        <f t="shared" si="8"/>
        <v>125.28</v>
      </c>
      <c r="I87" s="34" t="s">
        <v>71</v>
      </c>
      <c r="J87" s="44">
        <v>6439</v>
      </c>
      <c r="K87" s="42">
        <f t="shared" si="9"/>
        <v>806678</v>
      </c>
      <c r="L87" s="31" t="str">
        <f t="shared" si="10"/>
        <v>3-1-2101</v>
      </c>
      <c r="M87" s="31" t="b">
        <f>VLOOKUP(L87,[1]Sheet1!$A$1:$D$65536,2,0)=H87</f>
        <v>1</v>
      </c>
      <c r="N87" s="49"/>
    </row>
    <row r="88" s="31" customFormat="1" ht="14.25" spans="1:14">
      <c r="A88" s="31" t="s">
        <v>232</v>
      </c>
      <c r="B88" s="32">
        <v>3</v>
      </c>
      <c r="C88" s="32">
        <v>1</v>
      </c>
      <c r="D88" s="32" t="str">
        <f t="shared" si="11"/>
        <v>21层</v>
      </c>
      <c r="E88" s="34" t="s">
        <v>233</v>
      </c>
      <c r="F88" s="34">
        <v>85.12</v>
      </c>
      <c r="G88" s="34">
        <v>26.18</v>
      </c>
      <c r="H88" s="34">
        <f t="shared" si="8"/>
        <v>111.3</v>
      </c>
      <c r="I88" s="34" t="s">
        <v>71</v>
      </c>
      <c r="J88" s="44">
        <v>6341</v>
      </c>
      <c r="K88" s="42">
        <f t="shared" si="9"/>
        <v>705753</v>
      </c>
      <c r="L88" s="31" t="str">
        <f t="shared" si="10"/>
        <v>3-1-2102</v>
      </c>
      <c r="M88" s="31" t="b">
        <f>VLOOKUP(L88,[1]Sheet1!$A$1:$D$65536,2,0)=H88</f>
        <v>1</v>
      </c>
      <c r="N88" s="49"/>
    </row>
    <row r="89" s="31" customFormat="1" ht="14.25" spans="1:14">
      <c r="A89" s="31" t="s">
        <v>234</v>
      </c>
      <c r="B89" s="32">
        <v>3</v>
      </c>
      <c r="C89" s="32">
        <v>1</v>
      </c>
      <c r="D89" s="32" t="str">
        <f t="shared" si="11"/>
        <v>21层</v>
      </c>
      <c r="E89" s="34" t="s">
        <v>235</v>
      </c>
      <c r="F89" s="34">
        <v>85.12</v>
      </c>
      <c r="G89" s="34">
        <v>26.18</v>
      </c>
      <c r="H89" s="34">
        <f t="shared" si="8"/>
        <v>111.3</v>
      </c>
      <c r="I89" s="34" t="s">
        <v>71</v>
      </c>
      <c r="J89" s="44">
        <v>6319</v>
      </c>
      <c r="K89" s="42">
        <f t="shared" si="9"/>
        <v>703305</v>
      </c>
      <c r="L89" s="31" t="str">
        <f t="shared" si="10"/>
        <v>3-1-2103</v>
      </c>
      <c r="M89" s="31" t="b">
        <f>VLOOKUP(L89,[1]Sheet1!$A$1:$D$65536,2,0)=H89</f>
        <v>1</v>
      </c>
      <c r="N89" s="49"/>
    </row>
    <row r="90" s="31" customFormat="1" ht="14.25" spans="1:14">
      <c r="A90" s="31" t="s">
        <v>236</v>
      </c>
      <c r="B90" s="32">
        <v>3</v>
      </c>
      <c r="C90" s="32">
        <v>1</v>
      </c>
      <c r="D90" s="32" t="str">
        <f t="shared" si="11"/>
        <v>21层</v>
      </c>
      <c r="E90" s="34" t="s">
        <v>237</v>
      </c>
      <c r="F90" s="34">
        <v>95.81</v>
      </c>
      <c r="G90" s="34">
        <v>29.47</v>
      </c>
      <c r="H90" s="34">
        <f t="shared" si="8"/>
        <v>125.28</v>
      </c>
      <c r="I90" s="34" t="s">
        <v>71</v>
      </c>
      <c r="J90" s="44">
        <v>6490</v>
      </c>
      <c r="K90" s="42">
        <f t="shared" si="9"/>
        <v>813067</v>
      </c>
      <c r="L90" s="31" t="str">
        <f t="shared" si="10"/>
        <v>3-1-2104</v>
      </c>
      <c r="M90" s="31" t="b">
        <f>VLOOKUP(L90,[1]Sheet1!$A$1:$D$65536,2,0)=H90</f>
        <v>1</v>
      </c>
      <c r="N90" s="49"/>
    </row>
    <row r="91" s="31" customFormat="1" ht="14.25" spans="1:14">
      <c r="A91" s="31" t="s">
        <v>238</v>
      </c>
      <c r="B91" s="32">
        <v>3</v>
      </c>
      <c r="C91" s="32">
        <v>1</v>
      </c>
      <c r="D91" s="32" t="str">
        <f t="shared" si="11"/>
        <v>22层</v>
      </c>
      <c r="E91" s="34" t="s">
        <v>239</v>
      </c>
      <c r="F91" s="34">
        <v>95.81</v>
      </c>
      <c r="G91" s="34">
        <v>29.47</v>
      </c>
      <c r="H91" s="34">
        <f t="shared" si="8"/>
        <v>125.28</v>
      </c>
      <c r="I91" s="34" t="s">
        <v>71</v>
      </c>
      <c r="J91" s="44">
        <v>6429</v>
      </c>
      <c r="K91" s="42">
        <f t="shared" si="9"/>
        <v>805425</v>
      </c>
      <c r="L91" s="31" t="str">
        <f t="shared" si="10"/>
        <v>3-1-2201</v>
      </c>
      <c r="M91" s="31" t="b">
        <f>VLOOKUP(L91,[1]Sheet1!$A$1:$D$65536,2,0)=H91</f>
        <v>1</v>
      </c>
      <c r="N91" s="49"/>
    </row>
    <row r="92" s="31" customFormat="1" ht="14.25" spans="1:14">
      <c r="A92" s="31" t="s">
        <v>240</v>
      </c>
      <c r="B92" s="32">
        <v>3</v>
      </c>
      <c r="C92" s="32">
        <v>1</v>
      </c>
      <c r="D92" s="32" t="str">
        <f t="shared" si="11"/>
        <v>22层</v>
      </c>
      <c r="E92" s="34" t="s">
        <v>241</v>
      </c>
      <c r="F92" s="34">
        <v>85.12</v>
      </c>
      <c r="G92" s="34">
        <v>26.18</v>
      </c>
      <c r="H92" s="34">
        <f t="shared" si="8"/>
        <v>111.3</v>
      </c>
      <c r="I92" s="34" t="s">
        <v>71</v>
      </c>
      <c r="J92" s="44">
        <v>6331</v>
      </c>
      <c r="K92" s="42">
        <f t="shared" si="9"/>
        <v>704640</v>
      </c>
      <c r="L92" s="31" t="str">
        <f t="shared" si="10"/>
        <v>3-1-2202</v>
      </c>
      <c r="M92" s="31" t="b">
        <f>VLOOKUP(L92,[1]Sheet1!$A$1:$D$65536,2,0)=H92</f>
        <v>1</v>
      </c>
      <c r="N92" s="49"/>
    </row>
    <row r="93" s="31" customFormat="1" ht="14.25" spans="1:14">
      <c r="A93" s="31" t="s">
        <v>242</v>
      </c>
      <c r="B93" s="32">
        <v>3</v>
      </c>
      <c r="C93" s="32">
        <v>1</v>
      </c>
      <c r="D93" s="32" t="str">
        <f t="shared" si="11"/>
        <v>22层</v>
      </c>
      <c r="E93" s="34" t="s">
        <v>243</v>
      </c>
      <c r="F93" s="34">
        <v>85.12</v>
      </c>
      <c r="G93" s="34">
        <v>26.18</v>
      </c>
      <c r="H93" s="34">
        <f t="shared" si="8"/>
        <v>111.3</v>
      </c>
      <c r="I93" s="34" t="s">
        <v>71</v>
      </c>
      <c r="J93" s="44">
        <v>6309</v>
      </c>
      <c r="K93" s="42">
        <f t="shared" si="9"/>
        <v>702192</v>
      </c>
      <c r="L93" s="31" t="str">
        <f t="shared" si="10"/>
        <v>3-1-2203</v>
      </c>
      <c r="M93" s="31" t="b">
        <f>VLOOKUP(L93,[1]Sheet1!$A$1:$D$65536,2,0)=H93</f>
        <v>1</v>
      </c>
      <c r="N93" s="49"/>
    </row>
    <row r="94" s="31" customFormat="1" ht="14.25" spans="1:14">
      <c r="A94" s="31" t="s">
        <v>244</v>
      </c>
      <c r="B94" s="32">
        <v>3</v>
      </c>
      <c r="C94" s="32">
        <v>1</v>
      </c>
      <c r="D94" s="32" t="str">
        <f t="shared" si="11"/>
        <v>22层</v>
      </c>
      <c r="E94" s="34" t="s">
        <v>245</v>
      </c>
      <c r="F94" s="34">
        <v>95.81</v>
      </c>
      <c r="G94" s="34">
        <v>29.47</v>
      </c>
      <c r="H94" s="34">
        <f t="shared" si="8"/>
        <v>125.28</v>
      </c>
      <c r="I94" s="34" t="s">
        <v>71</v>
      </c>
      <c r="J94" s="44">
        <v>6480</v>
      </c>
      <c r="K94" s="42">
        <f t="shared" si="9"/>
        <v>811814</v>
      </c>
      <c r="L94" s="31" t="str">
        <f t="shared" si="10"/>
        <v>3-1-2204</v>
      </c>
      <c r="M94" s="31" t="b">
        <f>VLOOKUP(L94,[1]Sheet1!$A$1:$D$65536,2,0)=H94</f>
        <v>1</v>
      </c>
      <c r="N94" s="49"/>
    </row>
    <row r="95" s="31" customFormat="1" ht="14.25" spans="1:14">
      <c r="A95" s="31" t="s">
        <v>246</v>
      </c>
      <c r="B95" s="32">
        <v>3</v>
      </c>
      <c r="C95" s="32">
        <v>1</v>
      </c>
      <c r="D95" s="32" t="str">
        <f t="shared" si="11"/>
        <v>23层</v>
      </c>
      <c r="E95" s="34" t="s">
        <v>247</v>
      </c>
      <c r="F95" s="34">
        <v>95.81</v>
      </c>
      <c r="G95" s="34">
        <v>29.47</v>
      </c>
      <c r="H95" s="34">
        <f t="shared" si="8"/>
        <v>125.28</v>
      </c>
      <c r="I95" s="34" t="s">
        <v>71</v>
      </c>
      <c r="J95" s="44">
        <v>6419</v>
      </c>
      <c r="K95" s="42">
        <f t="shared" si="9"/>
        <v>804172</v>
      </c>
      <c r="L95" s="31" t="str">
        <f t="shared" si="10"/>
        <v>3-1-2301</v>
      </c>
      <c r="M95" s="31" t="b">
        <f>VLOOKUP(L95,[1]Sheet1!$A$1:$D$65536,2,0)=H95</f>
        <v>1</v>
      </c>
      <c r="N95" s="49"/>
    </row>
    <row r="96" s="31" customFormat="1" ht="14.25" spans="1:14">
      <c r="A96" s="31" t="s">
        <v>248</v>
      </c>
      <c r="B96" s="32">
        <v>3</v>
      </c>
      <c r="C96" s="32">
        <v>1</v>
      </c>
      <c r="D96" s="32" t="str">
        <f t="shared" si="11"/>
        <v>23层</v>
      </c>
      <c r="E96" s="34" t="s">
        <v>249</v>
      </c>
      <c r="F96" s="34">
        <v>85.12</v>
      </c>
      <c r="G96" s="34">
        <v>26.18</v>
      </c>
      <c r="H96" s="34">
        <f t="shared" si="8"/>
        <v>111.3</v>
      </c>
      <c r="I96" s="34" t="s">
        <v>71</v>
      </c>
      <c r="J96" s="44">
        <v>6321</v>
      </c>
      <c r="K96" s="42">
        <f t="shared" si="9"/>
        <v>703527</v>
      </c>
      <c r="L96" s="31" t="str">
        <f t="shared" si="10"/>
        <v>3-1-2302</v>
      </c>
      <c r="M96" s="31" t="b">
        <f>VLOOKUP(L96,[1]Sheet1!$A$1:$D$65536,2,0)=H96</f>
        <v>1</v>
      </c>
      <c r="N96" s="49"/>
    </row>
    <row r="97" s="31" customFormat="1" ht="14.25" spans="1:14">
      <c r="A97" s="31" t="s">
        <v>250</v>
      </c>
      <c r="B97" s="32">
        <v>3</v>
      </c>
      <c r="C97" s="32">
        <v>1</v>
      </c>
      <c r="D97" s="32" t="str">
        <f t="shared" si="11"/>
        <v>23层</v>
      </c>
      <c r="E97" s="34" t="s">
        <v>251</v>
      </c>
      <c r="F97" s="34">
        <v>85.12</v>
      </c>
      <c r="G97" s="34">
        <v>26.18</v>
      </c>
      <c r="H97" s="34">
        <f t="shared" si="8"/>
        <v>111.3</v>
      </c>
      <c r="I97" s="34" t="s">
        <v>71</v>
      </c>
      <c r="J97" s="44">
        <v>6299</v>
      </c>
      <c r="K97" s="42">
        <f t="shared" si="9"/>
        <v>701079</v>
      </c>
      <c r="L97" s="31" t="str">
        <f t="shared" si="10"/>
        <v>3-1-2303</v>
      </c>
      <c r="M97" s="31" t="b">
        <f>VLOOKUP(L97,[1]Sheet1!$A$1:$D$65536,2,0)=H97</f>
        <v>1</v>
      </c>
      <c r="N97" s="49"/>
    </row>
    <row r="98" s="31" customFormat="1" ht="14.25" spans="1:14">
      <c r="A98" s="31" t="s">
        <v>252</v>
      </c>
      <c r="B98" s="32">
        <v>3</v>
      </c>
      <c r="C98" s="32">
        <v>1</v>
      </c>
      <c r="D98" s="32" t="str">
        <f t="shared" si="11"/>
        <v>23层</v>
      </c>
      <c r="E98" s="34" t="s">
        <v>253</v>
      </c>
      <c r="F98" s="34">
        <v>95.81</v>
      </c>
      <c r="G98" s="34">
        <v>29.47</v>
      </c>
      <c r="H98" s="34">
        <f t="shared" si="8"/>
        <v>125.28</v>
      </c>
      <c r="I98" s="34" t="s">
        <v>71</v>
      </c>
      <c r="J98" s="44">
        <v>6470</v>
      </c>
      <c r="K98" s="42">
        <f t="shared" si="9"/>
        <v>810562</v>
      </c>
      <c r="L98" s="31" t="str">
        <f t="shared" si="10"/>
        <v>3-1-2304</v>
      </c>
      <c r="M98" s="31" t="b">
        <f>VLOOKUP(L98,[1]Sheet1!$A$1:$D$65536,2,0)=H98</f>
        <v>1</v>
      </c>
      <c r="N98" s="49"/>
    </row>
    <row r="99" s="31" customFormat="1" ht="14.25" spans="1:14">
      <c r="A99" s="31" t="s">
        <v>254</v>
      </c>
      <c r="B99" s="32">
        <v>3</v>
      </c>
      <c r="C99" s="32">
        <v>1</v>
      </c>
      <c r="D99" s="32" t="str">
        <f t="shared" si="11"/>
        <v>24层</v>
      </c>
      <c r="E99" s="34" t="s">
        <v>255</v>
      </c>
      <c r="F99" s="34">
        <v>95.81</v>
      </c>
      <c r="G99" s="34">
        <v>29.47</v>
      </c>
      <c r="H99" s="34">
        <f t="shared" si="8"/>
        <v>125.28</v>
      </c>
      <c r="I99" s="34" t="s">
        <v>71</v>
      </c>
      <c r="J99" s="44">
        <v>6409</v>
      </c>
      <c r="K99" s="42">
        <f t="shared" si="9"/>
        <v>802920</v>
      </c>
      <c r="L99" s="31" t="str">
        <f t="shared" si="10"/>
        <v>3-1-2401</v>
      </c>
      <c r="M99" s="31" t="b">
        <f>VLOOKUP(L99,[1]Sheet1!$A$1:$D$65536,2,0)=H99</f>
        <v>1</v>
      </c>
      <c r="N99" s="49"/>
    </row>
    <row r="100" s="31" customFormat="1" ht="14.25" spans="1:14">
      <c r="A100" s="31" t="s">
        <v>256</v>
      </c>
      <c r="B100" s="32">
        <v>3</v>
      </c>
      <c r="C100" s="32">
        <v>1</v>
      </c>
      <c r="D100" s="32" t="str">
        <f t="shared" si="11"/>
        <v>24层</v>
      </c>
      <c r="E100" s="34" t="s">
        <v>257</v>
      </c>
      <c r="F100" s="34">
        <v>85.12</v>
      </c>
      <c r="G100" s="34">
        <v>26.18</v>
      </c>
      <c r="H100" s="34">
        <f t="shared" si="8"/>
        <v>111.3</v>
      </c>
      <c r="I100" s="34" t="s">
        <v>71</v>
      </c>
      <c r="J100" s="44">
        <v>6311</v>
      </c>
      <c r="K100" s="42">
        <f t="shared" si="9"/>
        <v>702414</v>
      </c>
      <c r="L100" s="31" t="str">
        <f t="shared" si="10"/>
        <v>3-1-2402</v>
      </c>
      <c r="M100" s="31" t="b">
        <f>VLOOKUP(L100,[1]Sheet1!$A$1:$D$65536,2,0)=H100</f>
        <v>1</v>
      </c>
      <c r="N100" s="49"/>
    </row>
    <row r="101" s="31" customFormat="1" ht="14.25" spans="1:14">
      <c r="A101" s="31" t="s">
        <v>258</v>
      </c>
      <c r="B101" s="32">
        <v>3</v>
      </c>
      <c r="C101" s="32">
        <v>1</v>
      </c>
      <c r="D101" s="32" t="str">
        <f t="shared" si="11"/>
        <v>24层</v>
      </c>
      <c r="E101" s="34" t="s">
        <v>259</v>
      </c>
      <c r="F101" s="34">
        <v>85.12</v>
      </c>
      <c r="G101" s="34">
        <v>26.18</v>
      </c>
      <c r="H101" s="34">
        <f t="shared" si="8"/>
        <v>111.3</v>
      </c>
      <c r="I101" s="34" t="s">
        <v>71</v>
      </c>
      <c r="J101" s="44">
        <v>6289</v>
      </c>
      <c r="K101" s="42">
        <f t="shared" si="9"/>
        <v>699966</v>
      </c>
      <c r="L101" s="31" t="str">
        <f t="shared" si="10"/>
        <v>3-1-2403</v>
      </c>
      <c r="M101" s="31" t="b">
        <f>VLOOKUP(L101,[1]Sheet1!$A$1:$D$65536,2,0)=H101</f>
        <v>1</v>
      </c>
      <c r="N101" s="49"/>
    </row>
    <row r="102" s="31" customFormat="1" ht="14.25" spans="1:14">
      <c r="A102" s="31" t="s">
        <v>260</v>
      </c>
      <c r="B102" s="32">
        <v>3</v>
      </c>
      <c r="C102" s="32">
        <v>1</v>
      </c>
      <c r="D102" s="32" t="str">
        <f t="shared" si="11"/>
        <v>24层</v>
      </c>
      <c r="E102" s="34" t="s">
        <v>261</v>
      </c>
      <c r="F102" s="34">
        <v>95.81</v>
      </c>
      <c r="G102" s="34">
        <v>29.47</v>
      </c>
      <c r="H102" s="34">
        <f t="shared" si="8"/>
        <v>125.28</v>
      </c>
      <c r="I102" s="34" t="s">
        <v>71</v>
      </c>
      <c r="J102" s="44">
        <v>6460</v>
      </c>
      <c r="K102" s="42">
        <f t="shared" si="9"/>
        <v>809309</v>
      </c>
      <c r="L102" s="31" t="str">
        <f t="shared" si="10"/>
        <v>3-1-2404</v>
      </c>
      <c r="M102" s="31" t="b">
        <f>VLOOKUP(L102,[1]Sheet1!$A$1:$D$65536,2,0)=H102</f>
        <v>1</v>
      </c>
      <c r="N102" s="49"/>
    </row>
    <row r="103" s="31" customFormat="1" ht="14.25" spans="1:14">
      <c r="A103" s="31" t="s">
        <v>262</v>
      </c>
      <c r="B103" s="32">
        <v>3</v>
      </c>
      <c r="C103" s="32">
        <v>1</v>
      </c>
      <c r="D103" s="32" t="str">
        <f t="shared" si="11"/>
        <v>25层</v>
      </c>
      <c r="E103" s="34" t="s">
        <v>263</v>
      </c>
      <c r="F103" s="34">
        <v>95.81</v>
      </c>
      <c r="G103" s="34">
        <v>29.47</v>
      </c>
      <c r="H103" s="34">
        <f t="shared" si="8"/>
        <v>125.28</v>
      </c>
      <c r="I103" s="34" t="s">
        <v>71</v>
      </c>
      <c r="J103" s="44">
        <v>6399</v>
      </c>
      <c r="K103" s="42">
        <f t="shared" si="9"/>
        <v>801667</v>
      </c>
      <c r="L103" s="31" t="str">
        <f t="shared" si="10"/>
        <v>3-1-2501</v>
      </c>
      <c r="M103" s="31" t="b">
        <f>VLOOKUP(L103,[1]Sheet1!$A$1:$D$65536,2,0)=H103</f>
        <v>1</v>
      </c>
      <c r="N103" s="49"/>
    </row>
    <row r="104" ht="14.25" spans="1:14">
      <c r="A104" s="1" t="s">
        <v>264</v>
      </c>
      <c r="B104" s="11">
        <v>3</v>
      </c>
      <c r="C104" s="11">
        <v>1</v>
      </c>
      <c r="D104" s="11" t="str">
        <f t="shared" si="11"/>
        <v>25层</v>
      </c>
      <c r="E104" s="29" t="s">
        <v>265</v>
      </c>
      <c r="F104" s="29">
        <v>85.12</v>
      </c>
      <c r="G104" s="29">
        <v>26.18</v>
      </c>
      <c r="H104" s="29">
        <f t="shared" si="8"/>
        <v>111.3</v>
      </c>
      <c r="I104" s="29" t="s">
        <v>71</v>
      </c>
      <c r="J104" s="42">
        <v>6301</v>
      </c>
      <c r="K104" s="42">
        <f t="shared" si="9"/>
        <v>701301</v>
      </c>
      <c r="L104" s="1" t="str">
        <f t="shared" si="10"/>
        <v>3-1-2502</v>
      </c>
      <c r="M104" s="1" t="b">
        <f>VLOOKUP(L104,[1]Sheet1!$A$1:$D$65536,2,0)=H104</f>
        <v>1</v>
      </c>
      <c r="N104"/>
    </row>
    <row r="105" ht="14.25" spans="1:14">
      <c r="A105" s="1" t="s">
        <v>266</v>
      </c>
      <c r="B105" s="11">
        <v>3</v>
      </c>
      <c r="C105" s="11">
        <v>1</v>
      </c>
      <c r="D105" s="11" t="str">
        <f t="shared" si="11"/>
        <v>25层</v>
      </c>
      <c r="E105" s="29" t="s">
        <v>267</v>
      </c>
      <c r="F105" s="29">
        <v>85.12</v>
      </c>
      <c r="G105" s="29">
        <v>26.18</v>
      </c>
      <c r="H105" s="29">
        <f t="shared" si="8"/>
        <v>111.3</v>
      </c>
      <c r="I105" s="29" t="s">
        <v>71</v>
      </c>
      <c r="J105" s="42">
        <v>6279</v>
      </c>
      <c r="K105" s="42">
        <f t="shared" si="9"/>
        <v>698853</v>
      </c>
      <c r="L105" s="1" t="str">
        <f t="shared" si="10"/>
        <v>3-1-2503</v>
      </c>
      <c r="M105" s="1" t="b">
        <f>VLOOKUP(L105,[1]Sheet1!$A$1:$D$65536,2,0)=H105</f>
        <v>1</v>
      </c>
      <c r="N105"/>
    </row>
    <row r="106" ht="14.25" spans="1:14">
      <c r="A106" s="1" t="s">
        <v>268</v>
      </c>
      <c r="B106" s="11">
        <v>3</v>
      </c>
      <c r="C106" s="11">
        <v>1</v>
      </c>
      <c r="D106" s="11" t="str">
        <f t="shared" si="11"/>
        <v>25层</v>
      </c>
      <c r="E106" s="29" t="s">
        <v>269</v>
      </c>
      <c r="F106" s="29">
        <v>95.81</v>
      </c>
      <c r="G106" s="29">
        <v>29.47</v>
      </c>
      <c r="H106" s="29">
        <f t="shared" si="8"/>
        <v>125.28</v>
      </c>
      <c r="I106" s="29" t="s">
        <v>71</v>
      </c>
      <c r="J106" s="42">
        <v>6499</v>
      </c>
      <c r="K106" s="42">
        <f t="shared" si="9"/>
        <v>814195</v>
      </c>
      <c r="L106" s="1" t="str">
        <f t="shared" si="10"/>
        <v>3-1-2504</v>
      </c>
      <c r="M106" s="1" t="b">
        <f>VLOOKUP(L106,[1]Sheet1!$A$1:$D$65536,2,0)=H106</f>
        <v>1</v>
      </c>
      <c r="N106"/>
    </row>
    <row r="107" ht="14.25" spans="1:14">
      <c r="A107" s="1" t="s">
        <v>270</v>
      </c>
      <c r="B107" s="11">
        <v>3</v>
      </c>
      <c r="C107" s="11">
        <v>1</v>
      </c>
      <c r="D107" s="11" t="str">
        <f t="shared" si="11"/>
        <v>26层</v>
      </c>
      <c r="E107" s="29" t="s">
        <v>271</v>
      </c>
      <c r="F107" s="29">
        <v>95.81</v>
      </c>
      <c r="G107" s="29">
        <v>29.47</v>
      </c>
      <c r="H107" s="29">
        <f t="shared" si="8"/>
        <v>125.28</v>
      </c>
      <c r="I107" s="29" t="s">
        <v>71</v>
      </c>
      <c r="J107" s="42">
        <v>6299</v>
      </c>
      <c r="K107" s="42">
        <f t="shared" si="9"/>
        <v>789139</v>
      </c>
      <c r="L107" s="1" t="str">
        <f t="shared" si="10"/>
        <v>3-1-2601</v>
      </c>
      <c r="M107" s="1" t="b">
        <f>VLOOKUP(L107,[1]Sheet1!$A$1:$D$65536,2,0)=H107</f>
        <v>1</v>
      </c>
      <c r="N107"/>
    </row>
    <row r="108" ht="14.25" spans="1:14">
      <c r="A108" s="1" t="s">
        <v>272</v>
      </c>
      <c r="B108" s="11">
        <v>3</v>
      </c>
      <c r="C108" s="11">
        <v>1</v>
      </c>
      <c r="D108" s="11" t="str">
        <f t="shared" si="11"/>
        <v>26层</v>
      </c>
      <c r="E108" s="29" t="s">
        <v>273</v>
      </c>
      <c r="F108" s="29">
        <v>85.12</v>
      </c>
      <c r="G108" s="29">
        <v>26.18</v>
      </c>
      <c r="H108" s="29">
        <f t="shared" si="8"/>
        <v>111.3</v>
      </c>
      <c r="I108" s="29" t="s">
        <v>71</v>
      </c>
      <c r="J108" s="42">
        <v>6201</v>
      </c>
      <c r="K108" s="42">
        <f t="shared" si="9"/>
        <v>690171</v>
      </c>
      <c r="L108" s="1" t="str">
        <f t="shared" si="10"/>
        <v>3-1-2602</v>
      </c>
      <c r="M108" s="1" t="b">
        <f>VLOOKUP(L108,[1]Sheet1!$A$1:$D$65536,2,0)=H108</f>
        <v>1</v>
      </c>
      <c r="N108"/>
    </row>
    <row r="109" ht="14.25" spans="1:14">
      <c r="A109" s="1" t="s">
        <v>274</v>
      </c>
      <c r="B109" s="11">
        <v>3</v>
      </c>
      <c r="C109" s="11">
        <v>1</v>
      </c>
      <c r="D109" s="11" t="str">
        <f t="shared" si="11"/>
        <v>26层</v>
      </c>
      <c r="E109" s="29" t="s">
        <v>275</v>
      </c>
      <c r="F109" s="29">
        <v>85.12</v>
      </c>
      <c r="G109" s="29">
        <v>26.18</v>
      </c>
      <c r="H109" s="29">
        <f t="shared" si="8"/>
        <v>111.3</v>
      </c>
      <c r="I109" s="29" t="s">
        <v>71</v>
      </c>
      <c r="J109" s="42">
        <v>6179</v>
      </c>
      <c r="K109" s="42">
        <f t="shared" si="9"/>
        <v>687723</v>
      </c>
      <c r="L109" s="1" t="str">
        <f t="shared" si="10"/>
        <v>3-1-2603</v>
      </c>
      <c r="M109" s="1" t="b">
        <f>VLOOKUP(L109,[1]Sheet1!$A$1:$D$65536,2,0)=H109</f>
        <v>1</v>
      </c>
      <c r="N109"/>
    </row>
    <row r="110" ht="14.25" spans="1:14">
      <c r="A110" s="1" t="s">
        <v>276</v>
      </c>
      <c r="B110" s="11">
        <v>3</v>
      </c>
      <c r="C110" s="11">
        <v>1</v>
      </c>
      <c r="D110" s="11" t="str">
        <f t="shared" si="11"/>
        <v>26层</v>
      </c>
      <c r="E110" s="29" t="s">
        <v>277</v>
      </c>
      <c r="F110" s="29">
        <v>95.81</v>
      </c>
      <c r="G110" s="29">
        <v>29.47</v>
      </c>
      <c r="H110" s="29">
        <f t="shared" si="8"/>
        <v>125.28</v>
      </c>
      <c r="I110" s="29" t="s">
        <v>71</v>
      </c>
      <c r="J110" s="42">
        <v>6399</v>
      </c>
      <c r="K110" s="42">
        <f t="shared" si="9"/>
        <v>801667</v>
      </c>
      <c r="L110" s="1" t="str">
        <f t="shared" si="10"/>
        <v>3-1-2604</v>
      </c>
      <c r="M110" s="1" t="b">
        <f>VLOOKUP(L110,[1]Sheet1!$A$1:$D$65536,2,0)=H110</f>
        <v>1</v>
      </c>
      <c r="N110"/>
    </row>
    <row r="111" ht="14.25" spans="1:14">
      <c r="A111" s="1" t="s">
        <v>278</v>
      </c>
      <c r="B111" s="11">
        <v>3</v>
      </c>
      <c r="C111" s="11">
        <v>1</v>
      </c>
      <c r="D111" s="11" t="str">
        <f t="shared" si="11"/>
        <v>27层</v>
      </c>
      <c r="E111" s="29" t="s">
        <v>279</v>
      </c>
      <c r="F111" s="29">
        <v>95.81</v>
      </c>
      <c r="G111" s="29">
        <v>29.47</v>
      </c>
      <c r="H111" s="29">
        <f t="shared" si="8"/>
        <v>125.28</v>
      </c>
      <c r="I111" s="29" t="s">
        <v>71</v>
      </c>
      <c r="J111" s="42">
        <v>5799</v>
      </c>
      <c r="K111" s="42">
        <f t="shared" si="9"/>
        <v>726499</v>
      </c>
      <c r="L111" s="1" t="str">
        <f t="shared" si="10"/>
        <v>3-1-2701</v>
      </c>
      <c r="M111" s="1" t="b">
        <f>VLOOKUP(L111,[1]Sheet1!$A$1:$D$65536,2,0)=H111</f>
        <v>1</v>
      </c>
      <c r="N111"/>
    </row>
    <row r="112" ht="14.25" spans="1:14">
      <c r="A112" s="1" t="s">
        <v>280</v>
      </c>
      <c r="B112" s="11">
        <v>3</v>
      </c>
      <c r="C112" s="11">
        <v>1</v>
      </c>
      <c r="D112" s="11" t="str">
        <f t="shared" si="11"/>
        <v>27层</v>
      </c>
      <c r="E112" s="29" t="s">
        <v>281</v>
      </c>
      <c r="F112" s="29">
        <v>85.12</v>
      </c>
      <c r="G112" s="29">
        <v>26.18</v>
      </c>
      <c r="H112" s="29">
        <f t="shared" si="8"/>
        <v>111.3</v>
      </c>
      <c r="I112" s="29" t="s">
        <v>71</v>
      </c>
      <c r="J112" s="42">
        <v>5701</v>
      </c>
      <c r="K112" s="42">
        <f t="shared" si="9"/>
        <v>634521</v>
      </c>
      <c r="L112" s="1" t="str">
        <f t="shared" si="10"/>
        <v>3-1-2702</v>
      </c>
      <c r="M112" s="1" t="b">
        <f>VLOOKUP(L112,[1]Sheet1!$A$1:$D$65536,2,0)=H112</f>
        <v>1</v>
      </c>
      <c r="N112"/>
    </row>
    <row r="113" ht="14.25" spans="1:14">
      <c r="A113" s="1" t="s">
        <v>282</v>
      </c>
      <c r="B113" s="11">
        <v>3</v>
      </c>
      <c r="C113" s="11">
        <v>1</v>
      </c>
      <c r="D113" s="11" t="str">
        <f t="shared" si="11"/>
        <v>27层</v>
      </c>
      <c r="E113" s="29">
        <v>2703</v>
      </c>
      <c r="F113" s="29">
        <v>85.12</v>
      </c>
      <c r="G113" s="29">
        <v>26.18</v>
      </c>
      <c r="H113" s="29">
        <f t="shared" si="8"/>
        <v>111.3</v>
      </c>
      <c r="I113" s="29" t="s">
        <v>71</v>
      </c>
      <c r="J113" s="42">
        <v>5679</v>
      </c>
      <c r="K113" s="42">
        <f t="shared" si="9"/>
        <v>632073</v>
      </c>
      <c r="L113" s="1" t="str">
        <f t="shared" si="10"/>
        <v>3-1-2703</v>
      </c>
      <c r="M113" s="1" t="b">
        <f>VLOOKUP(L113,[1]Sheet1!$A$1:$D$65536,2,0)=H113</f>
        <v>1</v>
      </c>
      <c r="N113"/>
    </row>
    <row r="114" ht="14.25" spans="1:14">
      <c r="A114" s="1" t="s">
        <v>283</v>
      </c>
      <c r="B114" s="11">
        <v>3</v>
      </c>
      <c r="C114" s="11">
        <v>1</v>
      </c>
      <c r="D114" s="11" t="str">
        <f t="shared" si="11"/>
        <v>27层</v>
      </c>
      <c r="E114" s="29">
        <v>2704</v>
      </c>
      <c r="F114" s="29">
        <v>95.81</v>
      </c>
      <c r="G114" s="29">
        <v>29.47</v>
      </c>
      <c r="H114" s="29">
        <f t="shared" si="8"/>
        <v>125.28</v>
      </c>
      <c r="I114" s="29" t="s">
        <v>71</v>
      </c>
      <c r="J114" s="42">
        <v>5899</v>
      </c>
      <c r="K114" s="42">
        <f t="shared" si="9"/>
        <v>739027</v>
      </c>
      <c r="L114" s="1" t="str">
        <f t="shared" si="10"/>
        <v>3-1-2704</v>
      </c>
      <c r="M114" s="1" t="b">
        <f>VLOOKUP(L114,[1]Sheet1!$A$1:$D$65536,2,0)=H114</f>
        <v>1</v>
      </c>
      <c r="N114"/>
    </row>
    <row r="115" ht="14.25" spans="2:12">
      <c r="B115" s="11"/>
      <c r="C115" s="11"/>
      <c r="D115" s="11"/>
      <c r="E115" s="29"/>
      <c r="F115" s="48">
        <f>SUM(F7:F114)</f>
        <v>9770.22000000001</v>
      </c>
      <c r="G115" s="48">
        <f>SUM(G7:G114)</f>
        <v>3005.1</v>
      </c>
      <c r="H115" s="48">
        <f>SUM(H7:H114)</f>
        <v>12775.32</v>
      </c>
      <c r="I115" s="48"/>
      <c r="J115" s="42">
        <f>ROUND(K115/H115,0)</f>
        <v>6200</v>
      </c>
      <c r="K115" s="42">
        <f>SUM(K7:K114)</f>
        <v>79205646</v>
      </c>
      <c r="L115"/>
    </row>
    <row r="116" ht="101.1" customHeight="1" spans="2:12">
      <c r="B116" s="14" t="s">
        <v>284</v>
      </c>
      <c r="C116" s="15"/>
      <c r="D116" s="16" t="s">
        <v>285</v>
      </c>
      <c r="E116" s="17"/>
      <c r="F116" s="17"/>
      <c r="G116" s="17"/>
      <c r="H116" s="18"/>
      <c r="I116" s="17" t="s">
        <v>285</v>
      </c>
      <c r="J116" s="17"/>
      <c r="K116" s="18"/>
      <c r="L116"/>
    </row>
    <row r="117" spans="2:12">
      <c r="B117" s="19"/>
      <c r="C117" s="20"/>
      <c r="D117" s="21"/>
      <c r="E117" s="22"/>
      <c r="F117" s="22"/>
      <c r="G117" s="22"/>
      <c r="H117" s="23"/>
      <c r="I117" s="22"/>
      <c r="J117" s="22"/>
      <c r="K117" s="23"/>
      <c r="L117"/>
    </row>
    <row r="118" spans="2:12">
      <c r="B118" s="24"/>
      <c r="C118" s="25"/>
      <c r="D118" s="26"/>
      <c r="E118" s="27"/>
      <c r="F118" s="27"/>
      <c r="G118" s="27"/>
      <c r="H118" s="28"/>
      <c r="I118" s="27"/>
      <c r="J118" s="27"/>
      <c r="K118" s="28"/>
      <c r="L118"/>
    </row>
  </sheetData>
  <mergeCells count="21">
    <mergeCell ref="B1:K1"/>
    <mergeCell ref="B2:C2"/>
    <mergeCell ref="D2:F2"/>
    <mergeCell ref="J2:K2"/>
    <mergeCell ref="B3:C3"/>
    <mergeCell ref="D3:F3"/>
    <mergeCell ref="J3:K3"/>
    <mergeCell ref="B4:C4"/>
    <mergeCell ref="D4:H4"/>
    <mergeCell ref="J4:K4"/>
    <mergeCell ref="F5:H5"/>
    <mergeCell ref="B5:B6"/>
    <mergeCell ref="C5:C6"/>
    <mergeCell ref="D5:D6"/>
    <mergeCell ref="E5:E6"/>
    <mergeCell ref="I5:I6"/>
    <mergeCell ref="J5:J6"/>
    <mergeCell ref="K5:K6"/>
    <mergeCell ref="B116:C118"/>
    <mergeCell ref="D116:H118"/>
    <mergeCell ref="I116:K118"/>
  </mergeCells>
  <pageMargins left="0.472222222222222" right="0.314583333333333" top="0.275" bottom="0.275" header="0.354166666666667" footer="0.5"/>
  <pageSetup paperSize="9" orientation="portrait"/>
  <headerFooter/>
  <ignoredErrors>
    <ignoredError sqref="E7:E112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74"/>
  <sheetViews>
    <sheetView topLeftCell="B39" workbookViewId="0">
      <selection activeCell="O14" sqref="O14"/>
    </sheetView>
  </sheetViews>
  <sheetFormatPr defaultColWidth="9" defaultRowHeight="13.5"/>
  <cols>
    <col min="1" max="1" width="9" style="1" hidden="1" customWidth="1"/>
    <col min="2" max="2" width="5.86666666666667" style="1" customWidth="1"/>
    <col min="3" max="3" width="4.46666666666667" style="1" customWidth="1"/>
    <col min="4" max="4" width="7.725" style="1" customWidth="1"/>
    <col min="5" max="5" width="9.6" style="1" customWidth="1"/>
    <col min="6" max="6" width="11.6" style="1" customWidth="1"/>
    <col min="7" max="7" width="11.8666666666667" style="1" customWidth="1"/>
    <col min="8" max="8" width="12.1333333333333" style="1" customWidth="1"/>
    <col min="9" max="9" width="10.4" style="1" customWidth="1"/>
    <col min="10" max="10" width="11.125" style="1" customWidth="1"/>
    <col min="11" max="11" width="12.25" style="1" customWidth="1"/>
    <col min="12" max="13" width="9" style="1" hidden="1" customWidth="1"/>
    <col min="14" max="16384" width="9" style="1"/>
  </cols>
  <sheetData>
    <row r="1" ht="24.95" customHeight="1" spans="2:11">
      <c r="B1" s="2" t="s">
        <v>51</v>
      </c>
      <c r="C1" s="2"/>
      <c r="D1" s="2"/>
      <c r="E1" s="2"/>
      <c r="F1" s="2"/>
      <c r="G1" s="2"/>
      <c r="H1" s="2"/>
      <c r="I1" s="2"/>
      <c r="J1" s="2"/>
      <c r="K1" s="2"/>
    </row>
    <row r="2" ht="33" customHeight="1" spans="2:11">
      <c r="B2" s="3" t="s">
        <v>52</v>
      </c>
      <c r="C2" s="2"/>
      <c r="D2" s="4" t="s">
        <v>53</v>
      </c>
      <c r="E2" s="5"/>
      <c r="F2" s="5"/>
      <c r="G2" s="2" t="s">
        <v>54</v>
      </c>
      <c r="H2" s="5" t="s">
        <v>34</v>
      </c>
      <c r="I2" s="2" t="s">
        <v>35</v>
      </c>
      <c r="J2" s="4" t="s">
        <v>55</v>
      </c>
      <c r="K2" s="5"/>
    </row>
    <row r="3" ht="24.95" customHeight="1" spans="2:11">
      <c r="B3" s="2" t="s">
        <v>56</v>
      </c>
      <c r="C3" s="2"/>
      <c r="D3" s="5" t="s">
        <v>47</v>
      </c>
      <c r="E3" s="5"/>
      <c r="F3" s="5"/>
      <c r="G3" s="2" t="s">
        <v>38</v>
      </c>
      <c r="H3" s="5" t="s">
        <v>286</v>
      </c>
      <c r="I3" s="2" t="s">
        <v>39</v>
      </c>
      <c r="J3" s="5" t="s">
        <v>287</v>
      </c>
      <c r="K3" s="5"/>
    </row>
    <row r="4" ht="36.95" customHeight="1" spans="2:11">
      <c r="B4" s="3" t="s">
        <v>59</v>
      </c>
      <c r="C4" s="2"/>
      <c r="D4" s="5" t="str">
        <f>ROUND(J71,0)&amp;"元/㎡"</f>
        <v>6200元/㎡</v>
      </c>
      <c r="E4" s="5"/>
      <c r="F4" s="5"/>
      <c r="G4" s="5"/>
      <c r="H4" s="5"/>
      <c r="I4" s="3" t="s">
        <v>60</v>
      </c>
      <c r="J4" s="5" t="str">
        <f>ROUND(MAX(J7:J70),0)&amp;"元/㎡"</f>
        <v>6483元/㎡</v>
      </c>
      <c r="K4" s="5"/>
    </row>
    <row r="5" ht="24.95" customHeight="1" spans="2:11">
      <c r="B5" s="2" t="s">
        <v>37</v>
      </c>
      <c r="C5" s="2" t="s">
        <v>3</v>
      </c>
      <c r="D5" s="2" t="s">
        <v>61</v>
      </c>
      <c r="E5" s="2" t="s">
        <v>4</v>
      </c>
      <c r="F5" s="2" t="s">
        <v>62</v>
      </c>
      <c r="G5" s="2"/>
      <c r="H5" s="2"/>
      <c r="I5" s="2" t="s">
        <v>63</v>
      </c>
      <c r="J5" s="3" t="s">
        <v>64</v>
      </c>
      <c r="K5" s="3" t="s">
        <v>65</v>
      </c>
    </row>
    <row r="6" ht="24.95" customHeight="1" spans="2:11">
      <c r="B6" s="2"/>
      <c r="C6" s="2"/>
      <c r="D6" s="2"/>
      <c r="E6" s="2"/>
      <c r="F6" s="2" t="s">
        <v>66</v>
      </c>
      <c r="G6" s="2" t="s">
        <v>67</v>
      </c>
      <c r="H6" s="2" t="s">
        <v>68</v>
      </c>
      <c r="I6" s="2"/>
      <c r="J6" s="2"/>
      <c r="K6" s="2"/>
    </row>
    <row r="7" ht="17.1" customHeight="1" spans="1:30">
      <c r="A7" s="1" t="s">
        <v>288</v>
      </c>
      <c r="B7" s="11">
        <v>5</v>
      </c>
      <c r="C7" s="11">
        <v>1</v>
      </c>
      <c r="D7" s="11" t="str">
        <f>MID(E7,1,1)&amp;"层"</f>
        <v>2层</v>
      </c>
      <c r="E7" s="29" t="s">
        <v>79</v>
      </c>
      <c r="F7" s="29">
        <v>158.41</v>
      </c>
      <c r="G7" s="29">
        <v>40.82</v>
      </c>
      <c r="H7" s="29">
        <f>SUM(F7:G7)</f>
        <v>199.23</v>
      </c>
      <c r="I7" s="29" t="s">
        <v>71</v>
      </c>
      <c r="J7" s="42">
        <v>5953</v>
      </c>
      <c r="K7" s="42">
        <f>ROUND(J7*H7,0)</f>
        <v>1186016</v>
      </c>
      <c r="L7" s="1" t="str">
        <f>B7&amp;"-"&amp;C7&amp;"-"&amp;E7</f>
        <v>5-1-201</v>
      </c>
      <c r="M7" t="b">
        <f>VLOOKUP(L7,[1]Sheet1!$A$1:$D$65536,2,0)=H7</f>
        <v>1</v>
      </c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</row>
    <row r="8" ht="17.1" customHeight="1" spans="1:30">
      <c r="A8" s="1" t="s">
        <v>289</v>
      </c>
      <c r="B8" s="11">
        <v>5</v>
      </c>
      <c r="C8" s="11">
        <v>1</v>
      </c>
      <c r="D8" s="11" t="str">
        <f t="shared" ref="D8:D22" si="0">MID(E8,1,1)&amp;"层"</f>
        <v>2层</v>
      </c>
      <c r="E8" s="29" t="s">
        <v>81</v>
      </c>
      <c r="F8" s="29">
        <v>158.41</v>
      </c>
      <c r="G8" s="29">
        <v>40.82</v>
      </c>
      <c r="H8" s="29">
        <f t="shared" ref="H8:H39" si="1">SUM(F8:G8)</f>
        <v>199.23</v>
      </c>
      <c r="I8" s="29" t="s">
        <v>71</v>
      </c>
      <c r="J8" s="42">
        <v>5843</v>
      </c>
      <c r="K8" s="42">
        <f t="shared" ref="K8:K39" si="2">ROUND(J8*H8,0)</f>
        <v>1164101</v>
      </c>
      <c r="L8" s="1" t="str">
        <f t="shared" ref="L8:L39" si="3">B8&amp;"-"&amp;C8&amp;"-"&amp;E8</f>
        <v>5-1-202</v>
      </c>
      <c r="M8" t="b">
        <f>VLOOKUP(L8,[1]Sheet1!$A$1:$D$65536,2,0)=H8</f>
        <v>1</v>
      </c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</row>
    <row r="9" ht="17.1" customHeight="1" spans="1:30">
      <c r="A9" s="1" t="s">
        <v>290</v>
      </c>
      <c r="B9" s="11">
        <v>5</v>
      </c>
      <c r="C9" s="11">
        <v>1</v>
      </c>
      <c r="D9" s="11" t="str">
        <f t="shared" si="0"/>
        <v>3层</v>
      </c>
      <c r="E9" s="29" t="s">
        <v>87</v>
      </c>
      <c r="F9" s="29">
        <v>131.68</v>
      </c>
      <c r="G9" s="29">
        <v>33.93</v>
      </c>
      <c r="H9" s="29">
        <f t="shared" si="1"/>
        <v>165.61</v>
      </c>
      <c r="I9" s="29" t="s">
        <v>71</v>
      </c>
      <c r="J9" s="42">
        <v>6103</v>
      </c>
      <c r="K9" s="42">
        <f t="shared" si="2"/>
        <v>1010718</v>
      </c>
      <c r="L9" s="1" t="str">
        <f t="shared" si="3"/>
        <v>5-1-301</v>
      </c>
      <c r="M9" t="b">
        <f>VLOOKUP(L9,[1]Sheet1!$A$1:$D$65536,2,0)=H9</f>
        <v>1</v>
      </c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</row>
    <row r="10" ht="14.25" spans="1:30">
      <c r="A10" s="1" t="s">
        <v>291</v>
      </c>
      <c r="B10" s="11">
        <v>5</v>
      </c>
      <c r="C10" s="11">
        <v>1</v>
      </c>
      <c r="D10" s="11" t="str">
        <f t="shared" si="0"/>
        <v>3层</v>
      </c>
      <c r="E10" s="29" t="s">
        <v>89</v>
      </c>
      <c r="F10" s="29">
        <v>131.68</v>
      </c>
      <c r="G10" s="29">
        <v>33.93</v>
      </c>
      <c r="H10" s="29">
        <f t="shared" si="1"/>
        <v>165.61</v>
      </c>
      <c r="I10" s="29" t="s">
        <v>71</v>
      </c>
      <c r="J10" s="42">
        <v>5993</v>
      </c>
      <c r="K10" s="42">
        <f t="shared" si="2"/>
        <v>992501</v>
      </c>
      <c r="L10" s="1" t="str">
        <f t="shared" si="3"/>
        <v>5-1-302</v>
      </c>
      <c r="M10" t="b">
        <f>VLOOKUP(L10,[1]Sheet1!$A$1:$D$65536,2,0)=H10</f>
        <v>1</v>
      </c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</row>
    <row r="11" ht="14.25" spans="1:30">
      <c r="A11" s="1" t="s">
        <v>292</v>
      </c>
      <c r="B11" s="11">
        <v>5</v>
      </c>
      <c r="C11" s="11">
        <v>1</v>
      </c>
      <c r="D11" s="11" t="str">
        <f t="shared" si="0"/>
        <v>4层</v>
      </c>
      <c r="E11" s="29" t="s">
        <v>95</v>
      </c>
      <c r="F11" s="29">
        <v>132.49</v>
      </c>
      <c r="G11" s="29">
        <v>34.14</v>
      </c>
      <c r="H11" s="29">
        <f t="shared" si="1"/>
        <v>166.63</v>
      </c>
      <c r="I11" s="29" t="s">
        <v>71</v>
      </c>
      <c r="J11" s="42">
        <v>6103</v>
      </c>
      <c r="K11" s="42">
        <f t="shared" si="2"/>
        <v>1016943</v>
      </c>
      <c r="L11" s="1" t="str">
        <f t="shared" si="3"/>
        <v>5-1-401</v>
      </c>
      <c r="M11" t="b">
        <f>VLOOKUP(L11,[1]Sheet1!$A$1:$D$65536,2,0)=H11</f>
        <v>1</v>
      </c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</row>
    <row r="12" ht="14.25" spans="1:30">
      <c r="A12" s="1" t="s">
        <v>293</v>
      </c>
      <c r="B12" s="11">
        <v>5</v>
      </c>
      <c r="C12" s="11">
        <v>1</v>
      </c>
      <c r="D12" s="11" t="str">
        <f t="shared" si="0"/>
        <v>4层</v>
      </c>
      <c r="E12" s="29" t="s">
        <v>97</v>
      </c>
      <c r="F12" s="29">
        <v>132.49</v>
      </c>
      <c r="G12" s="29">
        <v>34.14</v>
      </c>
      <c r="H12" s="29">
        <f t="shared" si="1"/>
        <v>166.63</v>
      </c>
      <c r="I12" s="29" t="s">
        <v>71</v>
      </c>
      <c r="J12" s="42">
        <v>5993</v>
      </c>
      <c r="K12" s="42">
        <f t="shared" si="2"/>
        <v>998614</v>
      </c>
      <c r="L12" s="1" t="str">
        <f t="shared" si="3"/>
        <v>5-1-402</v>
      </c>
      <c r="M12" t="b">
        <f>VLOOKUP(L12,[1]Sheet1!$A$1:$D$65536,2,0)=H12</f>
        <v>1</v>
      </c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</row>
    <row r="13" ht="14.25" spans="1:30">
      <c r="A13" s="1" t="s">
        <v>294</v>
      </c>
      <c r="B13" s="11">
        <v>5</v>
      </c>
      <c r="C13" s="11">
        <v>1</v>
      </c>
      <c r="D13" s="11" t="str">
        <f t="shared" si="0"/>
        <v>5层</v>
      </c>
      <c r="E13" s="29" t="s">
        <v>103</v>
      </c>
      <c r="F13" s="29">
        <v>131.68</v>
      </c>
      <c r="G13" s="29">
        <v>33.93</v>
      </c>
      <c r="H13" s="29">
        <f t="shared" si="1"/>
        <v>165.61</v>
      </c>
      <c r="I13" s="29" t="s">
        <v>71</v>
      </c>
      <c r="J13" s="42">
        <v>6203</v>
      </c>
      <c r="K13" s="42">
        <f t="shared" si="2"/>
        <v>1027279</v>
      </c>
      <c r="L13" s="1" t="str">
        <f t="shared" si="3"/>
        <v>5-1-501</v>
      </c>
      <c r="M13" t="b">
        <f>VLOOKUP(L13,[1]Sheet1!$A$1:$D$65536,2,0)=H13</f>
        <v>1</v>
      </c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</row>
    <row r="14" ht="14.25" spans="1:30">
      <c r="A14" s="1" t="s">
        <v>295</v>
      </c>
      <c r="B14" s="11">
        <v>5</v>
      </c>
      <c r="C14" s="11">
        <v>1</v>
      </c>
      <c r="D14" s="11" t="str">
        <f t="shared" si="0"/>
        <v>5层</v>
      </c>
      <c r="E14" s="29" t="s">
        <v>105</v>
      </c>
      <c r="F14" s="29">
        <v>131.68</v>
      </c>
      <c r="G14" s="29">
        <v>33.93</v>
      </c>
      <c r="H14" s="29">
        <f t="shared" si="1"/>
        <v>165.61</v>
      </c>
      <c r="I14" s="29" t="s">
        <v>71</v>
      </c>
      <c r="J14" s="42">
        <v>6093</v>
      </c>
      <c r="K14" s="42">
        <f t="shared" si="2"/>
        <v>1009062</v>
      </c>
      <c r="L14" s="1" t="str">
        <f t="shared" si="3"/>
        <v>5-1-502</v>
      </c>
      <c r="M14" t="b">
        <f>VLOOKUP(L14,[1]Sheet1!$A$1:$D$65536,2,0)=H14</f>
        <v>1</v>
      </c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</row>
    <row r="15" ht="14.25" spans="1:30">
      <c r="A15" s="1" t="s">
        <v>296</v>
      </c>
      <c r="B15" s="11">
        <v>5</v>
      </c>
      <c r="C15" s="11">
        <v>1</v>
      </c>
      <c r="D15" s="11" t="str">
        <f t="shared" si="0"/>
        <v>6层</v>
      </c>
      <c r="E15" s="29" t="s">
        <v>111</v>
      </c>
      <c r="F15" s="29">
        <v>132.49</v>
      </c>
      <c r="G15" s="29">
        <v>34.14</v>
      </c>
      <c r="H15" s="29">
        <f t="shared" si="1"/>
        <v>166.63</v>
      </c>
      <c r="I15" s="29" t="s">
        <v>71</v>
      </c>
      <c r="J15" s="42">
        <v>6223</v>
      </c>
      <c r="K15" s="42">
        <f t="shared" si="2"/>
        <v>1036938</v>
      </c>
      <c r="L15" s="1" t="str">
        <f t="shared" si="3"/>
        <v>5-1-601</v>
      </c>
      <c r="M15" t="b">
        <f>VLOOKUP(L15,[1]Sheet1!$A$1:$D$65536,2,0)=H15</f>
        <v>1</v>
      </c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</row>
    <row r="16" ht="14.25" spans="1:30">
      <c r="A16" s="1" t="s">
        <v>297</v>
      </c>
      <c r="B16" s="11">
        <v>5</v>
      </c>
      <c r="C16" s="11">
        <v>1</v>
      </c>
      <c r="D16" s="11" t="str">
        <f t="shared" si="0"/>
        <v>6层</v>
      </c>
      <c r="E16" s="29" t="s">
        <v>113</v>
      </c>
      <c r="F16" s="29">
        <v>132.49</v>
      </c>
      <c r="G16" s="29">
        <v>34.14</v>
      </c>
      <c r="H16" s="29">
        <f t="shared" si="1"/>
        <v>166.63</v>
      </c>
      <c r="I16" s="29" t="s">
        <v>71</v>
      </c>
      <c r="J16" s="42">
        <v>6113</v>
      </c>
      <c r="K16" s="42">
        <f t="shared" si="2"/>
        <v>1018609</v>
      </c>
      <c r="L16" s="1" t="str">
        <f t="shared" si="3"/>
        <v>5-1-602</v>
      </c>
      <c r="M16" t="b">
        <f>VLOOKUP(L16,[1]Sheet1!$A$1:$D$65536,2,0)=H16</f>
        <v>1</v>
      </c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</row>
    <row r="17" ht="14.25" spans="1:30">
      <c r="A17" s="1" t="s">
        <v>298</v>
      </c>
      <c r="B17" s="11">
        <v>5</v>
      </c>
      <c r="C17" s="11">
        <v>1</v>
      </c>
      <c r="D17" s="11" t="str">
        <f t="shared" si="0"/>
        <v>7层</v>
      </c>
      <c r="E17" s="29" t="s">
        <v>119</v>
      </c>
      <c r="F17" s="29">
        <v>131.68</v>
      </c>
      <c r="G17" s="29">
        <v>33.93</v>
      </c>
      <c r="H17" s="29">
        <f t="shared" si="1"/>
        <v>165.61</v>
      </c>
      <c r="I17" s="29" t="s">
        <v>71</v>
      </c>
      <c r="J17" s="42">
        <v>6243</v>
      </c>
      <c r="K17" s="42">
        <f t="shared" si="2"/>
        <v>1033903</v>
      </c>
      <c r="L17" s="1" t="str">
        <f t="shared" si="3"/>
        <v>5-1-701</v>
      </c>
      <c r="M17" t="b">
        <f>VLOOKUP(L17,[1]Sheet1!$A$1:$D$65536,2,0)=H17</f>
        <v>1</v>
      </c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</row>
    <row r="18" ht="14.25" spans="1:30">
      <c r="A18" s="1" t="s">
        <v>299</v>
      </c>
      <c r="B18" s="11">
        <v>5</v>
      </c>
      <c r="C18" s="11">
        <v>1</v>
      </c>
      <c r="D18" s="11" t="str">
        <f t="shared" si="0"/>
        <v>7层</v>
      </c>
      <c r="E18" s="29" t="s">
        <v>121</v>
      </c>
      <c r="F18" s="29">
        <v>131.68</v>
      </c>
      <c r="G18" s="29">
        <v>33.93</v>
      </c>
      <c r="H18" s="29">
        <f t="shared" si="1"/>
        <v>165.61</v>
      </c>
      <c r="I18" s="29" t="s">
        <v>71</v>
      </c>
      <c r="J18" s="42">
        <v>6133</v>
      </c>
      <c r="K18" s="42">
        <f t="shared" si="2"/>
        <v>1015686</v>
      </c>
      <c r="L18" s="1" t="str">
        <f t="shared" si="3"/>
        <v>5-1-702</v>
      </c>
      <c r="M18" t="b">
        <f>VLOOKUP(L18,[1]Sheet1!$A$1:$D$65536,2,0)=H18</f>
        <v>1</v>
      </c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</row>
    <row r="19" ht="14.25" spans="1:30">
      <c r="A19" s="1" t="s">
        <v>300</v>
      </c>
      <c r="B19" s="11">
        <v>5</v>
      </c>
      <c r="C19" s="11">
        <v>1</v>
      </c>
      <c r="D19" s="11" t="str">
        <f t="shared" si="0"/>
        <v>8层</v>
      </c>
      <c r="E19" s="29" t="s">
        <v>127</v>
      </c>
      <c r="F19" s="29">
        <v>132.49</v>
      </c>
      <c r="G19" s="29">
        <v>34.14</v>
      </c>
      <c r="H19" s="29">
        <f t="shared" si="1"/>
        <v>166.63</v>
      </c>
      <c r="I19" s="29" t="s">
        <v>71</v>
      </c>
      <c r="J19" s="42">
        <v>6263</v>
      </c>
      <c r="K19" s="42">
        <f t="shared" si="2"/>
        <v>1043604</v>
      </c>
      <c r="L19" s="1" t="str">
        <f t="shared" si="3"/>
        <v>5-1-801</v>
      </c>
      <c r="M19" t="b">
        <f>VLOOKUP(L19,[1]Sheet1!$A$1:$D$65536,2,0)=H19</f>
        <v>1</v>
      </c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</row>
    <row r="20" ht="14.25" spans="1:30">
      <c r="A20" s="1" t="s">
        <v>301</v>
      </c>
      <c r="B20" s="11">
        <v>5</v>
      </c>
      <c r="C20" s="11">
        <v>1</v>
      </c>
      <c r="D20" s="11" t="str">
        <f t="shared" si="0"/>
        <v>8层</v>
      </c>
      <c r="E20" s="29" t="s">
        <v>129</v>
      </c>
      <c r="F20" s="29">
        <v>132.49</v>
      </c>
      <c r="G20" s="29">
        <v>34.14</v>
      </c>
      <c r="H20" s="29">
        <f t="shared" si="1"/>
        <v>166.63</v>
      </c>
      <c r="I20" s="29" t="s">
        <v>71</v>
      </c>
      <c r="J20" s="42">
        <v>6153</v>
      </c>
      <c r="K20" s="42">
        <f t="shared" si="2"/>
        <v>1025274</v>
      </c>
      <c r="L20" s="1" t="str">
        <f t="shared" si="3"/>
        <v>5-1-802</v>
      </c>
      <c r="M20" t="b">
        <f>VLOOKUP(L20,[1]Sheet1!$A$1:$D$65536,2,0)=H20</f>
        <v>1</v>
      </c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</row>
    <row r="21" ht="14.25" spans="1:30">
      <c r="A21" s="1" t="s">
        <v>302</v>
      </c>
      <c r="B21" s="11">
        <v>5</v>
      </c>
      <c r="C21" s="11">
        <v>1</v>
      </c>
      <c r="D21" s="11" t="str">
        <f t="shared" si="0"/>
        <v>9层</v>
      </c>
      <c r="E21" s="29" t="s">
        <v>135</v>
      </c>
      <c r="F21" s="29">
        <v>131.68</v>
      </c>
      <c r="G21" s="29">
        <v>33.93</v>
      </c>
      <c r="H21" s="29">
        <f t="shared" si="1"/>
        <v>165.61</v>
      </c>
      <c r="I21" s="29" t="s">
        <v>71</v>
      </c>
      <c r="J21" s="42">
        <v>6283</v>
      </c>
      <c r="K21" s="42">
        <f t="shared" si="2"/>
        <v>1040528</v>
      </c>
      <c r="L21" s="1" t="str">
        <f t="shared" si="3"/>
        <v>5-1-901</v>
      </c>
      <c r="M21" t="b">
        <f>VLOOKUP(L21,[1]Sheet1!$A$1:$D$65536,2,0)=H21</f>
        <v>1</v>
      </c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</row>
    <row r="22" ht="14.25" spans="1:30">
      <c r="A22" s="1" t="s">
        <v>303</v>
      </c>
      <c r="B22" s="11">
        <v>5</v>
      </c>
      <c r="C22" s="11">
        <v>1</v>
      </c>
      <c r="D22" s="11" t="str">
        <f t="shared" si="0"/>
        <v>9层</v>
      </c>
      <c r="E22" s="29" t="s">
        <v>137</v>
      </c>
      <c r="F22" s="29">
        <v>131.68</v>
      </c>
      <c r="G22" s="29">
        <v>33.93</v>
      </c>
      <c r="H22" s="29">
        <f t="shared" si="1"/>
        <v>165.61</v>
      </c>
      <c r="I22" s="29" t="s">
        <v>71</v>
      </c>
      <c r="J22" s="42">
        <v>6173</v>
      </c>
      <c r="K22" s="42">
        <f t="shared" si="2"/>
        <v>1022311</v>
      </c>
      <c r="L22" s="1" t="str">
        <f t="shared" si="3"/>
        <v>5-1-902</v>
      </c>
      <c r="M22" t="b">
        <f>VLOOKUP(L22,[1]Sheet1!$A$1:$D$65536,2,0)=H22</f>
        <v>1</v>
      </c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</row>
    <row r="23" ht="14.25" spans="1:30">
      <c r="A23" s="1" t="s">
        <v>304</v>
      </c>
      <c r="B23" s="11">
        <v>5</v>
      </c>
      <c r="C23" s="11">
        <v>1</v>
      </c>
      <c r="D23" s="11" t="str">
        <f>MID(E23,1,2)&amp;"层"</f>
        <v>10层</v>
      </c>
      <c r="E23" s="29" t="s">
        <v>143</v>
      </c>
      <c r="F23" s="29">
        <v>132.49</v>
      </c>
      <c r="G23" s="29">
        <v>34.14</v>
      </c>
      <c r="H23" s="29">
        <f t="shared" si="1"/>
        <v>166.63</v>
      </c>
      <c r="I23" s="29" t="s">
        <v>71</v>
      </c>
      <c r="J23" s="42">
        <v>6303</v>
      </c>
      <c r="K23" s="42">
        <f t="shared" si="2"/>
        <v>1050269</v>
      </c>
      <c r="L23" s="1" t="str">
        <f t="shared" si="3"/>
        <v>5-1-1001</v>
      </c>
      <c r="M23" t="b">
        <f>VLOOKUP(L23,[1]Sheet1!$A$1:$D$65536,2,0)=H23</f>
        <v>1</v>
      </c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</row>
    <row r="24" ht="14.25" spans="1:30">
      <c r="A24" s="1" t="s">
        <v>305</v>
      </c>
      <c r="B24" s="11">
        <v>5</v>
      </c>
      <c r="C24" s="11">
        <v>1</v>
      </c>
      <c r="D24" s="11" t="str">
        <f t="shared" ref="D24:D38" si="4">MID(E24,1,2)&amp;"层"</f>
        <v>10层</v>
      </c>
      <c r="E24" s="29" t="s">
        <v>145</v>
      </c>
      <c r="F24" s="29">
        <v>132.49</v>
      </c>
      <c r="G24" s="29">
        <v>34.14</v>
      </c>
      <c r="H24" s="29">
        <f t="shared" si="1"/>
        <v>166.63</v>
      </c>
      <c r="I24" s="29" t="s">
        <v>71</v>
      </c>
      <c r="J24" s="42">
        <v>6193</v>
      </c>
      <c r="K24" s="42">
        <f t="shared" si="2"/>
        <v>1031940</v>
      </c>
      <c r="L24" s="1" t="str">
        <f t="shared" si="3"/>
        <v>5-1-1002</v>
      </c>
      <c r="M24" t="b">
        <f>VLOOKUP(L24,[1]Sheet1!$A$1:$D$65536,2,0)=H24</f>
        <v>1</v>
      </c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</row>
    <row r="25" ht="14.25" spans="1:30">
      <c r="A25" s="1" t="s">
        <v>306</v>
      </c>
      <c r="B25" s="11">
        <v>5</v>
      </c>
      <c r="C25" s="11">
        <v>1</v>
      </c>
      <c r="D25" s="11" t="str">
        <f t="shared" si="4"/>
        <v>11层</v>
      </c>
      <c r="E25" s="29" t="s">
        <v>151</v>
      </c>
      <c r="F25" s="29">
        <v>131.68</v>
      </c>
      <c r="G25" s="29">
        <v>33.93</v>
      </c>
      <c r="H25" s="29">
        <f t="shared" si="1"/>
        <v>165.61</v>
      </c>
      <c r="I25" s="29" t="s">
        <v>71</v>
      </c>
      <c r="J25" s="42">
        <v>6313</v>
      </c>
      <c r="K25" s="42">
        <f t="shared" si="2"/>
        <v>1045496</v>
      </c>
      <c r="L25" s="1" t="str">
        <f t="shared" si="3"/>
        <v>5-1-1101</v>
      </c>
      <c r="M25" t="b">
        <f>VLOOKUP(L25,[1]Sheet1!$A$1:$D$65536,2,0)=H25</f>
        <v>1</v>
      </c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</row>
    <row r="26" ht="14.25" spans="1:30">
      <c r="A26" s="1" t="s">
        <v>307</v>
      </c>
      <c r="B26" s="11">
        <v>5</v>
      </c>
      <c r="C26" s="11">
        <v>1</v>
      </c>
      <c r="D26" s="11" t="str">
        <f t="shared" si="4"/>
        <v>11层</v>
      </c>
      <c r="E26" s="29" t="s">
        <v>153</v>
      </c>
      <c r="F26" s="29">
        <v>131.68</v>
      </c>
      <c r="G26" s="29">
        <v>33.93</v>
      </c>
      <c r="H26" s="29">
        <f t="shared" si="1"/>
        <v>165.61</v>
      </c>
      <c r="I26" s="29" t="s">
        <v>71</v>
      </c>
      <c r="J26" s="42">
        <v>6203</v>
      </c>
      <c r="K26" s="42">
        <f t="shared" si="2"/>
        <v>1027279</v>
      </c>
      <c r="L26" s="1" t="str">
        <f t="shared" si="3"/>
        <v>5-1-1102</v>
      </c>
      <c r="M26" t="b">
        <f>VLOOKUP(L26,[1]Sheet1!$A$1:$D$65536,2,0)=H26</f>
        <v>1</v>
      </c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</row>
    <row r="27" ht="14.25" spans="1:30">
      <c r="A27" s="1" t="s">
        <v>308</v>
      </c>
      <c r="B27" s="11">
        <v>5</v>
      </c>
      <c r="C27" s="11">
        <v>1</v>
      </c>
      <c r="D27" s="11" t="str">
        <f t="shared" si="4"/>
        <v>12层</v>
      </c>
      <c r="E27" s="29" t="s">
        <v>159</v>
      </c>
      <c r="F27" s="29">
        <v>132.49</v>
      </c>
      <c r="G27" s="29">
        <v>34.14</v>
      </c>
      <c r="H27" s="29">
        <f t="shared" si="1"/>
        <v>166.63</v>
      </c>
      <c r="I27" s="29" t="s">
        <v>71</v>
      </c>
      <c r="J27" s="42">
        <v>6323</v>
      </c>
      <c r="K27" s="42">
        <f t="shared" si="2"/>
        <v>1053601</v>
      </c>
      <c r="L27" s="1" t="str">
        <f t="shared" si="3"/>
        <v>5-1-1201</v>
      </c>
      <c r="M27" t="b">
        <f>VLOOKUP(L27,[1]Sheet1!$A$1:$D$65536,2,0)=H27</f>
        <v>1</v>
      </c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</row>
    <row r="28" ht="14.25" spans="1:30">
      <c r="A28" s="1" t="s">
        <v>309</v>
      </c>
      <c r="B28" s="11">
        <v>5</v>
      </c>
      <c r="C28" s="11">
        <v>1</v>
      </c>
      <c r="D28" s="11" t="str">
        <f t="shared" si="4"/>
        <v>12层</v>
      </c>
      <c r="E28" s="29" t="s">
        <v>161</v>
      </c>
      <c r="F28" s="29">
        <v>132.49</v>
      </c>
      <c r="G28" s="29">
        <v>34.14</v>
      </c>
      <c r="H28" s="29">
        <f t="shared" si="1"/>
        <v>166.63</v>
      </c>
      <c r="I28" s="29" t="s">
        <v>71</v>
      </c>
      <c r="J28" s="42">
        <v>6213</v>
      </c>
      <c r="K28" s="42">
        <f t="shared" si="2"/>
        <v>1035272</v>
      </c>
      <c r="L28" s="1" t="str">
        <f t="shared" si="3"/>
        <v>5-1-1202</v>
      </c>
      <c r="M28" t="b">
        <f>VLOOKUP(L28,[1]Sheet1!$A$1:$D$65536,2,0)=H28</f>
        <v>1</v>
      </c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</row>
    <row r="29" ht="14.25" spans="1:30">
      <c r="A29" s="1" t="s">
        <v>310</v>
      </c>
      <c r="B29" s="11">
        <v>5</v>
      </c>
      <c r="C29" s="11">
        <v>1</v>
      </c>
      <c r="D29" s="11" t="str">
        <f t="shared" si="4"/>
        <v>13层</v>
      </c>
      <c r="E29" s="29" t="s">
        <v>167</v>
      </c>
      <c r="F29" s="29">
        <v>131.68</v>
      </c>
      <c r="G29" s="29">
        <v>33.93</v>
      </c>
      <c r="H29" s="29">
        <f t="shared" si="1"/>
        <v>165.61</v>
      </c>
      <c r="I29" s="29" t="s">
        <v>71</v>
      </c>
      <c r="J29" s="42">
        <v>6333</v>
      </c>
      <c r="K29" s="42">
        <f t="shared" si="2"/>
        <v>1048808</v>
      </c>
      <c r="L29" s="1" t="str">
        <f t="shared" si="3"/>
        <v>5-1-1301</v>
      </c>
      <c r="M29" t="b">
        <f>VLOOKUP(L29,[1]Sheet1!$A$1:$D$65536,2,0)=H29</f>
        <v>1</v>
      </c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</row>
    <row r="30" ht="14.25" spans="1:30">
      <c r="A30" s="1" t="s">
        <v>311</v>
      </c>
      <c r="B30" s="11">
        <v>5</v>
      </c>
      <c r="C30" s="11">
        <v>1</v>
      </c>
      <c r="D30" s="11" t="str">
        <f t="shared" si="4"/>
        <v>13层</v>
      </c>
      <c r="E30" s="29" t="s">
        <v>169</v>
      </c>
      <c r="F30" s="29">
        <v>131.68</v>
      </c>
      <c r="G30" s="29">
        <v>33.93</v>
      </c>
      <c r="H30" s="29">
        <f t="shared" si="1"/>
        <v>165.61</v>
      </c>
      <c r="I30" s="29" t="s">
        <v>71</v>
      </c>
      <c r="J30" s="42">
        <v>6223</v>
      </c>
      <c r="K30" s="42">
        <f t="shared" si="2"/>
        <v>1030591</v>
      </c>
      <c r="L30" s="1" t="str">
        <f t="shared" si="3"/>
        <v>5-1-1302</v>
      </c>
      <c r="M30" t="b">
        <f>VLOOKUP(L30,[1]Sheet1!$A$1:$D$65536,2,0)=H30</f>
        <v>1</v>
      </c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</row>
    <row r="31" ht="14.25" spans="1:30">
      <c r="A31" s="1" t="s">
        <v>312</v>
      </c>
      <c r="B31" s="11">
        <v>5</v>
      </c>
      <c r="C31" s="11">
        <v>1</v>
      </c>
      <c r="D31" s="11" t="str">
        <f t="shared" si="4"/>
        <v>14层</v>
      </c>
      <c r="E31" s="29" t="s">
        <v>175</v>
      </c>
      <c r="F31" s="29">
        <v>132.49</v>
      </c>
      <c r="G31" s="29">
        <v>34.14</v>
      </c>
      <c r="H31" s="29">
        <f t="shared" si="1"/>
        <v>166.63</v>
      </c>
      <c r="I31" s="29" t="s">
        <v>71</v>
      </c>
      <c r="J31" s="42">
        <v>6273</v>
      </c>
      <c r="K31" s="42">
        <f t="shared" si="2"/>
        <v>1045270</v>
      </c>
      <c r="L31" s="1" t="str">
        <f t="shared" si="3"/>
        <v>5-1-1401</v>
      </c>
      <c r="M31" t="b">
        <f>VLOOKUP(L31,[1]Sheet1!$A$1:$D$65536,2,0)=H31</f>
        <v>1</v>
      </c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</row>
    <row r="32" ht="14.25" spans="1:30">
      <c r="A32" s="1" t="s">
        <v>313</v>
      </c>
      <c r="B32" s="11">
        <v>5</v>
      </c>
      <c r="C32" s="11">
        <v>1</v>
      </c>
      <c r="D32" s="11" t="str">
        <f t="shared" si="4"/>
        <v>14层</v>
      </c>
      <c r="E32" s="29" t="s">
        <v>177</v>
      </c>
      <c r="F32" s="29">
        <v>132.49</v>
      </c>
      <c r="G32" s="29">
        <v>34.14</v>
      </c>
      <c r="H32" s="29">
        <f t="shared" si="1"/>
        <v>166.63</v>
      </c>
      <c r="I32" s="29" t="s">
        <v>71</v>
      </c>
      <c r="J32" s="42">
        <v>6163</v>
      </c>
      <c r="K32" s="42">
        <f t="shared" si="2"/>
        <v>1026941</v>
      </c>
      <c r="L32" s="1" t="str">
        <f t="shared" si="3"/>
        <v>5-1-1402</v>
      </c>
      <c r="M32" t="b">
        <f>VLOOKUP(L32,[1]Sheet1!$A$1:$D$65536,2,0)=H32</f>
        <v>1</v>
      </c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</row>
    <row r="33" ht="14.25" spans="1:30">
      <c r="A33" s="1" t="s">
        <v>314</v>
      </c>
      <c r="B33" s="11">
        <v>5</v>
      </c>
      <c r="C33" s="11">
        <v>1</v>
      </c>
      <c r="D33" s="11" t="str">
        <f t="shared" si="4"/>
        <v>15层</v>
      </c>
      <c r="E33" s="29" t="s">
        <v>183</v>
      </c>
      <c r="F33" s="29">
        <v>131.68</v>
      </c>
      <c r="G33" s="29">
        <v>33.93</v>
      </c>
      <c r="H33" s="29">
        <f t="shared" si="1"/>
        <v>165.61</v>
      </c>
      <c r="I33" s="29" t="s">
        <v>71</v>
      </c>
      <c r="J33" s="42">
        <v>6373</v>
      </c>
      <c r="K33" s="42">
        <f t="shared" si="2"/>
        <v>1055433</v>
      </c>
      <c r="L33" s="1" t="str">
        <f t="shared" si="3"/>
        <v>5-1-1501</v>
      </c>
      <c r="M33" t="b">
        <f>VLOOKUP(L33,[1]Sheet1!$A$1:$D$65536,2,0)=H33</f>
        <v>1</v>
      </c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</row>
    <row r="34" ht="14.25" spans="1:30">
      <c r="A34" s="1" t="s">
        <v>315</v>
      </c>
      <c r="B34" s="11">
        <v>5</v>
      </c>
      <c r="C34" s="11">
        <v>1</v>
      </c>
      <c r="D34" s="11" t="str">
        <f t="shared" si="4"/>
        <v>15层</v>
      </c>
      <c r="E34" s="29" t="s">
        <v>185</v>
      </c>
      <c r="F34" s="29">
        <v>131.68</v>
      </c>
      <c r="G34" s="29">
        <v>33.93</v>
      </c>
      <c r="H34" s="29">
        <f t="shared" si="1"/>
        <v>165.61</v>
      </c>
      <c r="I34" s="29" t="s">
        <v>71</v>
      </c>
      <c r="J34" s="42">
        <v>6263</v>
      </c>
      <c r="K34" s="42">
        <f t="shared" si="2"/>
        <v>1037215</v>
      </c>
      <c r="L34" s="1" t="str">
        <f t="shared" si="3"/>
        <v>5-1-1502</v>
      </c>
      <c r="M34" t="b">
        <f>VLOOKUP(L34,[1]Sheet1!$A$1:$D$65536,2,0)=H34</f>
        <v>1</v>
      </c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</row>
    <row r="35" ht="14.25" spans="1:13">
      <c r="A35" s="1" t="s">
        <v>316</v>
      </c>
      <c r="B35" s="11">
        <v>5</v>
      </c>
      <c r="C35" s="11">
        <v>1</v>
      </c>
      <c r="D35" s="11" t="str">
        <f t="shared" si="4"/>
        <v>16层</v>
      </c>
      <c r="E35" s="29" t="s">
        <v>191</v>
      </c>
      <c r="F35" s="29">
        <v>132.49</v>
      </c>
      <c r="G35" s="29">
        <v>34.14</v>
      </c>
      <c r="H35" s="29">
        <f t="shared" si="1"/>
        <v>166.63</v>
      </c>
      <c r="I35" s="29" t="s">
        <v>71</v>
      </c>
      <c r="J35" s="42">
        <v>6343</v>
      </c>
      <c r="K35" s="42">
        <f t="shared" si="2"/>
        <v>1056934</v>
      </c>
      <c r="L35" s="1" t="str">
        <f t="shared" si="3"/>
        <v>5-1-1601</v>
      </c>
      <c r="M35" t="b">
        <f>VLOOKUP(L35,[1]Sheet1!$A$1:$D$65536,2,0)=H35</f>
        <v>1</v>
      </c>
    </row>
    <row r="36" ht="14.25" spans="1:13">
      <c r="A36" s="1" t="s">
        <v>317</v>
      </c>
      <c r="B36" s="11">
        <v>5</v>
      </c>
      <c r="C36" s="11">
        <v>1</v>
      </c>
      <c r="D36" s="11" t="str">
        <f t="shared" si="4"/>
        <v>16层</v>
      </c>
      <c r="E36" s="29" t="s">
        <v>193</v>
      </c>
      <c r="F36" s="29">
        <v>132.49</v>
      </c>
      <c r="G36" s="29">
        <v>34.14</v>
      </c>
      <c r="H36" s="29">
        <f t="shared" si="1"/>
        <v>166.63</v>
      </c>
      <c r="I36" s="29" t="s">
        <v>71</v>
      </c>
      <c r="J36" s="42">
        <v>6233</v>
      </c>
      <c r="K36" s="42">
        <f t="shared" si="2"/>
        <v>1038605</v>
      </c>
      <c r="L36" s="1" t="str">
        <f t="shared" si="3"/>
        <v>5-1-1602</v>
      </c>
      <c r="M36" t="b">
        <f>VLOOKUP(L36,[1]Sheet1!$A$1:$D$65536,2,0)=H36</f>
        <v>1</v>
      </c>
    </row>
    <row r="37" ht="14.25" spans="1:13">
      <c r="A37" s="1" t="s">
        <v>318</v>
      </c>
      <c r="B37" s="11">
        <v>5</v>
      </c>
      <c r="C37" s="11">
        <v>1</v>
      </c>
      <c r="D37" s="11" t="str">
        <f t="shared" si="4"/>
        <v>17层</v>
      </c>
      <c r="E37" s="29" t="s">
        <v>199</v>
      </c>
      <c r="F37" s="29">
        <v>131.68</v>
      </c>
      <c r="G37" s="29">
        <v>33.93</v>
      </c>
      <c r="H37" s="29">
        <f t="shared" si="1"/>
        <v>165.61</v>
      </c>
      <c r="I37" s="29" t="s">
        <v>71</v>
      </c>
      <c r="J37" s="42">
        <v>5943</v>
      </c>
      <c r="K37" s="42">
        <f t="shared" si="2"/>
        <v>984220</v>
      </c>
      <c r="L37" s="1" t="str">
        <f t="shared" si="3"/>
        <v>5-1-1701</v>
      </c>
      <c r="M37" t="b">
        <f>VLOOKUP(L37,[1]Sheet1!$A$1:$D$65536,2,0)=H37</f>
        <v>1</v>
      </c>
    </row>
    <row r="38" ht="14.25" spans="1:13">
      <c r="A38" s="1" t="s">
        <v>319</v>
      </c>
      <c r="B38" s="11">
        <v>5</v>
      </c>
      <c r="C38" s="11">
        <v>1</v>
      </c>
      <c r="D38" s="11" t="str">
        <f t="shared" si="4"/>
        <v>17层</v>
      </c>
      <c r="E38" s="29" t="s">
        <v>201</v>
      </c>
      <c r="F38" s="29">
        <v>131.68</v>
      </c>
      <c r="G38" s="29">
        <v>33.93</v>
      </c>
      <c r="H38" s="29">
        <f t="shared" si="1"/>
        <v>165.61</v>
      </c>
      <c r="I38" s="29" t="s">
        <v>71</v>
      </c>
      <c r="J38" s="42">
        <v>5833</v>
      </c>
      <c r="K38" s="42">
        <f t="shared" si="2"/>
        <v>966003</v>
      </c>
      <c r="L38" s="1" t="str">
        <f t="shared" si="3"/>
        <v>5-1-1702</v>
      </c>
      <c r="M38" t="b">
        <f>VLOOKUP(L38,[1]Sheet1!$A$1:$D$65536,2,0)=H38</f>
        <v>1</v>
      </c>
    </row>
    <row r="39" ht="14.25" spans="1:13">
      <c r="A39" s="1" t="s">
        <v>320</v>
      </c>
      <c r="B39" s="11">
        <v>5</v>
      </c>
      <c r="C39" s="11">
        <v>2</v>
      </c>
      <c r="D39" s="11" t="str">
        <f>MID(E39,1,1)&amp;"层"</f>
        <v>2层</v>
      </c>
      <c r="E39" s="29" t="s">
        <v>79</v>
      </c>
      <c r="F39" s="29">
        <v>158.41</v>
      </c>
      <c r="G39" s="29">
        <v>40.82</v>
      </c>
      <c r="H39" s="29">
        <f t="shared" si="1"/>
        <v>199.23</v>
      </c>
      <c r="I39" s="29" t="s">
        <v>71</v>
      </c>
      <c r="J39" s="42">
        <v>5873</v>
      </c>
      <c r="K39" s="42">
        <f t="shared" si="2"/>
        <v>1170078</v>
      </c>
      <c r="L39" s="1" t="str">
        <f t="shared" si="3"/>
        <v>5-2-201</v>
      </c>
      <c r="M39" t="b">
        <f>VLOOKUP(L39,[1]Sheet1!$A$1:$D$65536,2,0)=H39</f>
        <v>1</v>
      </c>
    </row>
    <row r="40" ht="14.25" spans="1:13">
      <c r="A40" s="1" t="s">
        <v>321</v>
      </c>
      <c r="B40" s="11">
        <v>5</v>
      </c>
      <c r="C40" s="11">
        <v>2</v>
      </c>
      <c r="D40" s="11" t="str">
        <f t="shared" ref="D40:D54" si="5">MID(E40,1,1)&amp;"层"</f>
        <v>2层</v>
      </c>
      <c r="E40" s="29" t="s">
        <v>81</v>
      </c>
      <c r="F40" s="29">
        <v>158.41</v>
      </c>
      <c r="G40" s="29">
        <v>40.82</v>
      </c>
      <c r="H40" s="29">
        <f t="shared" ref="H40:H70" si="6">SUM(F40:G40)</f>
        <v>199.23</v>
      </c>
      <c r="I40" s="29" t="s">
        <v>71</v>
      </c>
      <c r="J40" s="42">
        <v>6063</v>
      </c>
      <c r="K40" s="42">
        <f t="shared" ref="K40:K70" si="7">ROUND(J40*H40,0)</f>
        <v>1207931</v>
      </c>
      <c r="L40" s="1" t="str">
        <f t="shared" ref="L40:L70" si="8">B40&amp;"-"&amp;C40&amp;"-"&amp;E40</f>
        <v>5-2-202</v>
      </c>
      <c r="M40" t="b">
        <f>VLOOKUP(L40,[1]Sheet1!$A$1:$D$65536,2,0)=H40</f>
        <v>1</v>
      </c>
    </row>
    <row r="41" ht="14.25" spans="1:13">
      <c r="A41" s="1" t="s">
        <v>322</v>
      </c>
      <c r="B41" s="11">
        <v>5</v>
      </c>
      <c r="C41" s="11">
        <v>2</v>
      </c>
      <c r="D41" s="11" t="str">
        <f t="shared" si="5"/>
        <v>3层</v>
      </c>
      <c r="E41" s="29" t="s">
        <v>87</v>
      </c>
      <c r="F41" s="29">
        <v>131.68</v>
      </c>
      <c r="G41" s="29">
        <v>33.93</v>
      </c>
      <c r="H41" s="29">
        <f t="shared" si="6"/>
        <v>165.61</v>
      </c>
      <c r="I41" s="29" t="s">
        <v>71</v>
      </c>
      <c r="J41" s="42">
        <v>6023</v>
      </c>
      <c r="K41" s="42">
        <f t="shared" si="7"/>
        <v>997469</v>
      </c>
      <c r="L41" s="1" t="str">
        <f t="shared" si="8"/>
        <v>5-2-301</v>
      </c>
      <c r="M41" t="b">
        <f>VLOOKUP(L41,[1]Sheet1!$A$1:$D$65536,2,0)=H41</f>
        <v>1</v>
      </c>
    </row>
    <row r="42" ht="14.25" spans="1:13">
      <c r="A42" s="1" t="s">
        <v>323</v>
      </c>
      <c r="B42" s="11">
        <v>5</v>
      </c>
      <c r="C42" s="11">
        <v>2</v>
      </c>
      <c r="D42" s="11" t="str">
        <f t="shared" si="5"/>
        <v>3层</v>
      </c>
      <c r="E42" s="29" t="s">
        <v>89</v>
      </c>
      <c r="F42" s="29">
        <v>131.68</v>
      </c>
      <c r="G42" s="29">
        <v>33.93</v>
      </c>
      <c r="H42" s="29">
        <f t="shared" si="6"/>
        <v>165.61</v>
      </c>
      <c r="I42" s="29" t="s">
        <v>71</v>
      </c>
      <c r="J42" s="42">
        <v>6213</v>
      </c>
      <c r="K42" s="42">
        <f t="shared" si="7"/>
        <v>1028935</v>
      </c>
      <c r="L42" s="1" t="str">
        <f t="shared" si="8"/>
        <v>5-2-302</v>
      </c>
      <c r="M42" t="b">
        <f>VLOOKUP(L42,[1]Sheet1!$A$1:$D$65536,2,0)=H42</f>
        <v>1</v>
      </c>
    </row>
    <row r="43" ht="14.25" spans="1:13">
      <c r="A43" s="1" t="s">
        <v>324</v>
      </c>
      <c r="B43" s="11">
        <v>5</v>
      </c>
      <c r="C43" s="11">
        <v>2</v>
      </c>
      <c r="D43" s="11" t="str">
        <f t="shared" si="5"/>
        <v>4层</v>
      </c>
      <c r="E43" s="29" t="s">
        <v>95</v>
      </c>
      <c r="F43" s="29">
        <v>132.49</v>
      </c>
      <c r="G43" s="29">
        <v>34.14</v>
      </c>
      <c r="H43" s="29">
        <f t="shared" si="6"/>
        <v>166.63</v>
      </c>
      <c r="I43" s="29" t="s">
        <v>71</v>
      </c>
      <c r="J43" s="42">
        <v>6023</v>
      </c>
      <c r="K43" s="42">
        <f t="shared" si="7"/>
        <v>1003612</v>
      </c>
      <c r="L43" s="1" t="str">
        <f t="shared" si="8"/>
        <v>5-2-401</v>
      </c>
      <c r="M43" t="b">
        <f>VLOOKUP(L43,[1]Sheet1!$A$1:$D$65536,2,0)=H43</f>
        <v>1</v>
      </c>
    </row>
    <row r="44" ht="14.25" spans="1:13">
      <c r="A44" s="1" t="s">
        <v>325</v>
      </c>
      <c r="B44" s="11">
        <v>5</v>
      </c>
      <c r="C44" s="11">
        <v>2</v>
      </c>
      <c r="D44" s="11" t="str">
        <f t="shared" si="5"/>
        <v>4层</v>
      </c>
      <c r="E44" s="29" t="s">
        <v>97</v>
      </c>
      <c r="F44" s="29">
        <v>132.49</v>
      </c>
      <c r="G44" s="29">
        <v>34.14</v>
      </c>
      <c r="H44" s="29">
        <f t="shared" si="6"/>
        <v>166.63</v>
      </c>
      <c r="I44" s="29" t="s">
        <v>71</v>
      </c>
      <c r="J44" s="42">
        <v>6213</v>
      </c>
      <c r="K44" s="42">
        <f t="shared" si="7"/>
        <v>1035272</v>
      </c>
      <c r="L44" s="1" t="str">
        <f t="shared" si="8"/>
        <v>5-2-402</v>
      </c>
      <c r="M44" t="b">
        <f>VLOOKUP(L44,[1]Sheet1!$A$1:$D$65536,2,0)=H44</f>
        <v>1</v>
      </c>
    </row>
    <row r="45" ht="14.25" spans="1:13">
      <c r="A45" s="1" t="s">
        <v>326</v>
      </c>
      <c r="B45" s="11">
        <v>5</v>
      </c>
      <c r="C45" s="11">
        <v>2</v>
      </c>
      <c r="D45" s="11" t="str">
        <f t="shared" si="5"/>
        <v>5层</v>
      </c>
      <c r="E45" s="29" t="s">
        <v>103</v>
      </c>
      <c r="F45" s="29">
        <v>131.68</v>
      </c>
      <c r="G45" s="29">
        <v>33.93</v>
      </c>
      <c r="H45" s="29">
        <f t="shared" si="6"/>
        <v>165.61</v>
      </c>
      <c r="I45" s="29" t="s">
        <v>71</v>
      </c>
      <c r="J45" s="42">
        <v>6123</v>
      </c>
      <c r="K45" s="42">
        <f t="shared" si="7"/>
        <v>1014030</v>
      </c>
      <c r="L45" s="1" t="str">
        <f t="shared" si="8"/>
        <v>5-2-501</v>
      </c>
      <c r="M45" t="b">
        <f>VLOOKUP(L45,[1]Sheet1!$A$1:$D$65536,2,0)=H45</f>
        <v>1</v>
      </c>
    </row>
    <row r="46" ht="14.25" spans="1:13">
      <c r="A46" s="1" t="s">
        <v>327</v>
      </c>
      <c r="B46" s="11">
        <v>5</v>
      </c>
      <c r="C46" s="11">
        <v>2</v>
      </c>
      <c r="D46" s="11" t="str">
        <f t="shared" si="5"/>
        <v>5层</v>
      </c>
      <c r="E46" s="29" t="s">
        <v>105</v>
      </c>
      <c r="F46" s="29">
        <v>131.68</v>
      </c>
      <c r="G46" s="29">
        <v>33.93</v>
      </c>
      <c r="H46" s="29">
        <f t="shared" si="6"/>
        <v>165.61</v>
      </c>
      <c r="I46" s="29" t="s">
        <v>71</v>
      </c>
      <c r="J46" s="42">
        <v>6313</v>
      </c>
      <c r="K46" s="42">
        <f t="shared" si="7"/>
        <v>1045496</v>
      </c>
      <c r="L46" s="1" t="str">
        <f t="shared" si="8"/>
        <v>5-2-502</v>
      </c>
      <c r="M46" t="b">
        <f>VLOOKUP(L46,[1]Sheet1!$A$1:$D$65536,2,0)=H46</f>
        <v>1</v>
      </c>
    </row>
    <row r="47" ht="14.25" spans="1:13">
      <c r="A47" s="1" t="s">
        <v>328</v>
      </c>
      <c r="B47" s="11">
        <v>5</v>
      </c>
      <c r="C47" s="11">
        <v>2</v>
      </c>
      <c r="D47" s="11" t="str">
        <f t="shared" si="5"/>
        <v>6层</v>
      </c>
      <c r="E47" s="29" t="s">
        <v>111</v>
      </c>
      <c r="F47" s="29">
        <v>132.49</v>
      </c>
      <c r="G47" s="29">
        <v>34.14</v>
      </c>
      <c r="H47" s="29">
        <f t="shared" si="6"/>
        <v>166.63</v>
      </c>
      <c r="I47" s="29" t="s">
        <v>71</v>
      </c>
      <c r="J47" s="42">
        <v>6143</v>
      </c>
      <c r="K47" s="42">
        <f t="shared" si="7"/>
        <v>1023608</v>
      </c>
      <c r="L47" s="1" t="str">
        <f t="shared" si="8"/>
        <v>5-2-601</v>
      </c>
      <c r="M47" t="b">
        <f>VLOOKUP(L47,[1]Sheet1!$A$1:$D$65536,2,0)=H47</f>
        <v>1</v>
      </c>
    </row>
    <row r="48" ht="14.25" spans="1:13">
      <c r="A48" s="1" t="s">
        <v>329</v>
      </c>
      <c r="B48" s="11">
        <v>5</v>
      </c>
      <c r="C48" s="11">
        <v>2</v>
      </c>
      <c r="D48" s="11" t="str">
        <f t="shared" si="5"/>
        <v>6层</v>
      </c>
      <c r="E48" s="29" t="s">
        <v>113</v>
      </c>
      <c r="F48" s="29">
        <v>132.49</v>
      </c>
      <c r="G48" s="29">
        <v>34.14</v>
      </c>
      <c r="H48" s="29">
        <f t="shared" si="6"/>
        <v>166.63</v>
      </c>
      <c r="I48" s="29" t="s">
        <v>71</v>
      </c>
      <c r="J48" s="42">
        <v>6333</v>
      </c>
      <c r="K48" s="42">
        <f t="shared" si="7"/>
        <v>1055268</v>
      </c>
      <c r="L48" s="1" t="str">
        <f t="shared" si="8"/>
        <v>5-2-602</v>
      </c>
      <c r="M48" t="b">
        <f>VLOOKUP(L48,[1]Sheet1!$A$1:$D$65536,2,0)=H48</f>
        <v>1</v>
      </c>
    </row>
    <row r="49" ht="14.25" spans="1:13">
      <c r="A49" s="1" t="s">
        <v>330</v>
      </c>
      <c r="B49" s="11">
        <v>5</v>
      </c>
      <c r="C49" s="11">
        <v>2</v>
      </c>
      <c r="D49" s="11" t="str">
        <f t="shared" si="5"/>
        <v>7层</v>
      </c>
      <c r="E49" s="29" t="s">
        <v>119</v>
      </c>
      <c r="F49" s="29">
        <v>131.68</v>
      </c>
      <c r="G49" s="29">
        <v>33.93</v>
      </c>
      <c r="H49" s="29">
        <f t="shared" si="6"/>
        <v>165.61</v>
      </c>
      <c r="I49" s="29" t="s">
        <v>71</v>
      </c>
      <c r="J49" s="42">
        <v>6163</v>
      </c>
      <c r="K49" s="42">
        <f t="shared" si="7"/>
        <v>1020654</v>
      </c>
      <c r="L49" s="1" t="str">
        <f t="shared" si="8"/>
        <v>5-2-701</v>
      </c>
      <c r="M49" t="b">
        <f>VLOOKUP(L49,[1]Sheet1!$A$1:$D$65536,2,0)=H49</f>
        <v>1</v>
      </c>
    </row>
    <row r="50" ht="14.25" spans="1:13">
      <c r="A50" s="1" t="s">
        <v>331</v>
      </c>
      <c r="B50" s="11">
        <v>5</v>
      </c>
      <c r="C50" s="11">
        <v>2</v>
      </c>
      <c r="D50" s="11" t="str">
        <f t="shared" si="5"/>
        <v>7层</v>
      </c>
      <c r="E50" s="29" t="s">
        <v>121</v>
      </c>
      <c r="F50" s="29">
        <v>131.68</v>
      </c>
      <c r="G50" s="29">
        <v>33.93</v>
      </c>
      <c r="H50" s="29">
        <f t="shared" si="6"/>
        <v>165.61</v>
      </c>
      <c r="I50" s="29" t="s">
        <v>71</v>
      </c>
      <c r="J50" s="42">
        <v>6353</v>
      </c>
      <c r="K50" s="42">
        <f t="shared" si="7"/>
        <v>1052120</v>
      </c>
      <c r="L50" s="1" t="str">
        <f t="shared" si="8"/>
        <v>5-2-702</v>
      </c>
      <c r="M50" t="b">
        <f>VLOOKUP(L50,[1]Sheet1!$A$1:$D$65536,2,0)=H50</f>
        <v>1</v>
      </c>
    </row>
    <row r="51" ht="14.25" spans="1:13">
      <c r="A51" s="1" t="s">
        <v>332</v>
      </c>
      <c r="B51" s="11">
        <v>5</v>
      </c>
      <c r="C51" s="11">
        <v>2</v>
      </c>
      <c r="D51" s="11" t="str">
        <f t="shared" si="5"/>
        <v>8层</v>
      </c>
      <c r="E51" s="29" t="s">
        <v>127</v>
      </c>
      <c r="F51" s="29">
        <v>132.49</v>
      </c>
      <c r="G51" s="29">
        <v>34.14</v>
      </c>
      <c r="H51" s="29">
        <f t="shared" si="6"/>
        <v>166.63</v>
      </c>
      <c r="I51" s="29" t="s">
        <v>71</v>
      </c>
      <c r="J51" s="42">
        <v>6183</v>
      </c>
      <c r="K51" s="42">
        <f t="shared" si="7"/>
        <v>1030273</v>
      </c>
      <c r="L51" s="1" t="str">
        <f t="shared" si="8"/>
        <v>5-2-801</v>
      </c>
      <c r="M51" t="b">
        <f>VLOOKUP(L51,[1]Sheet1!$A$1:$D$65536,2,0)=H51</f>
        <v>1</v>
      </c>
    </row>
    <row r="52" ht="14.25" spans="1:13">
      <c r="A52" s="1" t="s">
        <v>333</v>
      </c>
      <c r="B52" s="11">
        <v>5</v>
      </c>
      <c r="C52" s="11">
        <v>2</v>
      </c>
      <c r="D52" s="11" t="str">
        <f t="shared" si="5"/>
        <v>8层</v>
      </c>
      <c r="E52" s="29" t="s">
        <v>129</v>
      </c>
      <c r="F52" s="29">
        <v>132.49</v>
      </c>
      <c r="G52" s="29">
        <v>34.14</v>
      </c>
      <c r="H52" s="29">
        <f t="shared" si="6"/>
        <v>166.63</v>
      </c>
      <c r="I52" s="29" t="s">
        <v>71</v>
      </c>
      <c r="J52" s="42">
        <v>6373</v>
      </c>
      <c r="K52" s="42">
        <f t="shared" si="7"/>
        <v>1061933</v>
      </c>
      <c r="L52" s="1" t="str">
        <f t="shared" si="8"/>
        <v>5-2-802</v>
      </c>
      <c r="M52" t="b">
        <f>VLOOKUP(L52,[1]Sheet1!$A$1:$D$65536,2,0)=H52</f>
        <v>1</v>
      </c>
    </row>
    <row r="53" ht="14.25" spans="1:13">
      <c r="A53" s="1" t="s">
        <v>334</v>
      </c>
      <c r="B53" s="11">
        <v>5</v>
      </c>
      <c r="C53" s="11">
        <v>2</v>
      </c>
      <c r="D53" s="11" t="str">
        <f t="shared" si="5"/>
        <v>9层</v>
      </c>
      <c r="E53" s="29" t="s">
        <v>135</v>
      </c>
      <c r="F53" s="29">
        <v>131.68</v>
      </c>
      <c r="G53" s="29">
        <v>33.93</v>
      </c>
      <c r="H53" s="29">
        <f t="shared" si="6"/>
        <v>165.61</v>
      </c>
      <c r="I53" s="29" t="s">
        <v>71</v>
      </c>
      <c r="J53" s="42">
        <v>6203</v>
      </c>
      <c r="K53" s="42">
        <f t="shared" si="7"/>
        <v>1027279</v>
      </c>
      <c r="L53" s="1" t="str">
        <f t="shared" si="8"/>
        <v>5-2-901</v>
      </c>
      <c r="M53" t="b">
        <f>VLOOKUP(L53,[1]Sheet1!$A$1:$D$65536,2,0)=H53</f>
        <v>1</v>
      </c>
    </row>
    <row r="54" ht="14.25" spans="1:13">
      <c r="A54" s="1" t="s">
        <v>335</v>
      </c>
      <c r="B54" s="11">
        <v>5</v>
      </c>
      <c r="C54" s="11">
        <v>2</v>
      </c>
      <c r="D54" s="11" t="str">
        <f t="shared" si="5"/>
        <v>9层</v>
      </c>
      <c r="E54" s="29" t="s">
        <v>137</v>
      </c>
      <c r="F54" s="29">
        <v>131.68</v>
      </c>
      <c r="G54" s="29">
        <v>33.93</v>
      </c>
      <c r="H54" s="29">
        <f t="shared" si="6"/>
        <v>165.61</v>
      </c>
      <c r="I54" s="29" t="s">
        <v>71</v>
      </c>
      <c r="J54" s="42">
        <v>6393</v>
      </c>
      <c r="K54" s="42">
        <f t="shared" si="7"/>
        <v>1058745</v>
      </c>
      <c r="L54" s="1" t="str">
        <f t="shared" si="8"/>
        <v>5-2-902</v>
      </c>
      <c r="M54" t="b">
        <f>VLOOKUP(L54,[1]Sheet1!$A$1:$D$65536,2,0)=H54</f>
        <v>1</v>
      </c>
    </row>
    <row r="55" ht="14.25" spans="1:13">
      <c r="A55" s="1" t="s">
        <v>336</v>
      </c>
      <c r="B55" s="11">
        <v>5</v>
      </c>
      <c r="C55" s="11">
        <v>2</v>
      </c>
      <c r="D55" s="11" t="str">
        <f>MID(E55,1,2)&amp;"层"</f>
        <v>10层</v>
      </c>
      <c r="E55" s="29" t="s">
        <v>143</v>
      </c>
      <c r="F55" s="29">
        <v>132.49</v>
      </c>
      <c r="G55" s="29">
        <v>34.14</v>
      </c>
      <c r="H55" s="29">
        <f t="shared" si="6"/>
        <v>166.63</v>
      </c>
      <c r="I55" s="29" t="s">
        <v>71</v>
      </c>
      <c r="J55" s="42">
        <v>6223</v>
      </c>
      <c r="K55" s="42">
        <f t="shared" si="7"/>
        <v>1036938</v>
      </c>
      <c r="L55" s="1" t="str">
        <f t="shared" si="8"/>
        <v>5-2-1001</v>
      </c>
      <c r="M55" t="b">
        <f>VLOOKUP(L55,[1]Sheet1!$A$1:$D$65536,2,0)=H55</f>
        <v>1</v>
      </c>
    </row>
    <row r="56" ht="14.25" spans="1:13">
      <c r="A56" s="1" t="s">
        <v>337</v>
      </c>
      <c r="B56" s="11">
        <v>5</v>
      </c>
      <c r="C56" s="11">
        <v>2</v>
      </c>
      <c r="D56" s="11" t="str">
        <f t="shared" ref="D56:D70" si="9">MID(E56,1,2)&amp;"层"</f>
        <v>10层</v>
      </c>
      <c r="E56" s="29" t="s">
        <v>145</v>
      </c>
      <c r="F56" s="29">
        <v>132.49</v>
      </c>
      <c r="G56" s="29">
        <v>34.14</v>
      </c>
      <c r="H56" s="29">
        <f t="shared" si="6"/>
        <v>166.63</v>
      </c>
      <c r="I56" s="29" t="s">
        <v>71</v>
      </c>
      <c r="J56" s="42">
        <v>6413</v>
      </c>
      <c r="K56" s="42">
        <f t="shared" si="7"/>
        <v>1068598</v>
      </c>
      <c r="L56" s="1" t="str">
        <f t="shared" si="8"/>
        <v>5-2-1002</v>
      </c>
      <c r="M56" t="b">
        <f>VLOOKUP(L56,[1]Sheet1!$A$1:$D$65536,2,0)=H56</f>
        <v>1</v>
      </c>
    </row>
    <row r="57" ht="14.25" spans="1:13">
      <c r="A57" s="1" t="s">
        <v>338</v>
      </c>
      <c r="B57" s="11">
        <v>5</v>
      </c>
      <c r="C57" s="11">
        <v>2</v>
      </c>
      <c r="D57" s="11" t="str">
        <f t="shared" si="9"/>
        <v>11层</v>
      </c>
      <c r="E57" s="29" t="s">
        <v>151</v>
      </c>
      <c r="F57" s="29">
        <v>131.68</v>
      </c>
      <c r="G57" s="29">
        <v>33.93</v>
      </c>
      <c r="H57" s="29">
        <f t="shared" si="6"/>
        <v>165.61</v>
      </c>
      <c r="I57" s="29" t="s">
        <v>71</v>
      </c>
      <c r="J57" s="42">
        <v>6233</v>
      </c>
      <c r="K57" s="42">
        <f t="shared" si="7"/>
        <v>1032247</v>
      </c>
      <c r="L57" s="1" t="str">
        <f t="shared" si="8"/>
        <v>5-2-1101</v>
      </c>
      <c r="M57" t="b">
        <f>VLOOKUP(L57,[1]Sheet1!$A$1:$D$65536,2,0)=H57</f>
        <v>1</v>
      </c>
    </row>
    <row r="58" ht="14.25" spans="1:13">
      <c r="A58" s="1" t="s">
        <v>339</v>
      </c>
      <c r="B58" s="11">
        <v>5</v>
      </c>
      <c r="C58" s="11">
        <v>2</v>
      </c>
      <c r="D58" s="11" t="str">
        <f t="shared" si="9"/>
        <v>11层</v>
      </c>
      <c r="E58" s="29" t="s">
        <v>153</v>
      </c>
      <c r="F58" s="29">
        <v>131.68</v>
      </c>
      <c r="G58" s="29">
        <v>33.93</v>
      </c>
      <c r="H58" s="29">
        <f t="shared" si="6"/>
        <v>165.61</v>
      </c>
      <c r="I58" s="29" t="s">
        <v>71</v>
      </c>
      <c r="J58" s="42">
        <v>6423</v>
      </c>
      <c r="K58" s="42">
        <f t="shared" si="7"/>
        <v>1063713</v>
      </c>
      <c r="L58" s="1" t="str">
        <f t="shared" si="8"/>
        <v>5-2-1102</v>
      </c>
      <c r="M58" t="b">
        <f>VLOOKUP(L58,[1]Sheet1!$A$1:$D$65536,2,0)=H58</f>
        <v>1</v>
      </c>
    </row>
    <row r="59" ht="14.25" spans="1:13">
      <c r="A59" s="1" t="s">
        <v>340</v>
      </c>
      <c r="B59" s="11">
        <v>5</v>
      </c>
      <c r="C59" s="11">
        <v>2</v>
      </c>
      <c r="D59" s="11" t="str">
        <f t="shared" si="9"/>
        <v>12层</v>
      </c>
      <c r="E59" s="29" t="s">
        <v>159</v>
      </c>
      <c r="F59" s="29">
        <v>132.49</v>
      </c>
      <c r="G59" s="29">
        <v>34.14</v>
      </c>
      <c r="H59" s="29">
        <f t="shared" si="6"/>
        <v>166.63</v>
      </c>
      <c r="I59" s="29" t="s">
        <v>71</v>
      </c>
      <c r="J59" s="42">
        <v>6243</v>
      </c>
      <c r="K59" s="42">
        <f t="shared" si="7"/>
        <v>1040271</v>
      </c>
      <c r="L59" s="1" t="str">
        <f t="shared" si="8"/>
        <v>5-2-1201</v>
      </c>
      <c r="M59" t="b">
        <f>VLOOKUP(L59,[1]Sheet1!$A$1:$D$65536,2,0)=H59</f>
        <v>1</v>
      </c>
    </row>
    <row r="60" ht="14.25" spans="1:13">
      <c r="A60" s="1" t="s">
        <v>341</v>
      </c>
      <c r="B60" s="11">
        <v>5</v>
      </c>
      <c r="C60" s="11">
        <v>2</v>
      </c>
      <c r="D60" s="11" t="str">
        <f t="shared" si="9"/>
        <v>12层</v>
      </c>
      <c r="E60" s="29" t="s">
        <v>161</v>
      </c>
      <c r="F60" s="29">
        <v>132.49</v>
      </c>
      <c r="G60" s="29">
        <v>34.14</v>
      </c>
      <c r="H60" s="29">
        <f t="shared" si="6"/>
        <v>166.63</v>
      </c>
      <c r="I60" s="29" t="s">
        <v>71</v>
      </c>
      <c r="J60" s="42">
        <v>6433</v>
      </c>
      <c r="K60" s="42">
        <f t="shared" si="7"/>
        <v>1071931</v>
      </c>
      <c r="L60" s="1" t="str">
        <f t="shared" si="8"/>
        <v>5-2-1202</v>
      </c>
      <c r="M60" t="b">
        <f>VLOOKUP(L60,[1]Sheet1!$A$1:$D$65536,2,0)=H60</f>
        <v>1</v>
      </c>
    </row>
    <row r="61" ht="14.25" spans="1:13">
      <c r="A61" s="1" t="s">
        <v>342</v>
      </c>
      <c r="B61" s="11">
        <v>5</v>
      </c>
      <c r="C61" s="11">
        <v>2</v>
      </c>
      <c r="D61" s="11" t="str">
        <f t="shared" si="9"/>
        <v>13层</v>
      </c>
      <c r="E61" s="29" t="s">
        <v>167</v>
      </c>
      <c r="F61" s="29">
        <v>131.68</v>
      </c>
      <c r="G61" s="29">
        <v>33.93</v>
      </c>
      <c r="H61" s="29">
        <f t="shared" si="6"/>
        <v>165.61</v>
      </c>
      <c r="I61" s="29" t="s">
        <v>71</v>
      </c>
      <c r="J61" s="42">
        <v>6253</v>
      </c>
      <c r="K61" s="42">
        <f t="shared" si="7"/>
        <v>1035559</v>
      </c>
      <c r="L61" s="1" t="str">
        <f t="shared" si="8"/>
        <v>5-2-1301</v>
      </c>
      <c r="M61" t="b">
        <f>VLOOKUP(L61,[1]Sheet1!$A$1:$D$65536,2,0)=H61</f>
        <v>1</v>
      </c>
    </row>
    <row r="62" ht="14.25" spans="1:13">
      <c r="A62" s="1" t="s">
        <v>343</v>
      </c>
      <c r="B62" s="11">
        <v>5</v>
      </c>
      <c r="C62" s="11">
        <v>2</v>
      </c>
      <c r="D62" s="11" t="str">
        <f t="shared" si="9"/>
        <v>13层</v>
      </c>
      <c r="E62" s="29" t="s">
        <v>169</v>
      </c>
      <c r="F62" s="29">
        <v>131.68</v>
      </c>
      <c r="G62" s="29">
        <v>33.93</v>
      </c>
      <c r="H62" s="29">
        <f t="shared" si="6"/>
        <v>165.61</v>
      </c>
      <c r="I62" s="29" t="s">
        <v>71</v>
      </c>
      <c r="J62" s="42">
        <v>6443</v>
      </c>
      <c r="K62" s="42">
        <f t="shared" si="7"/>
        <v>1067025</v>
      </c>
      <c r="L62" s="1" t="str">
        <f t="shared" si="8"/>
        <v>5-2-1302</v>
      </c>
      <c r="M62" t="b">
        <f>VLOOKUP(L62,[1]Sheet1!$A$1:$D$65536,2,0)=H62</f>
        <v>1</v>
      </c>
    </row>
    <row r="63" ht="14.25" spans="1:13">
      <c r="A63" s="1" t="s">
        <v>344</v>
      </c>
      <c r="B63" s="11">
        <v>5</v>
      </c>
      <c r="C63" s="11">
        <v>2</v>
      </c>
      <c r="D63" s="11" t="str">
        <f t="shared" si="9"/>
        <v>14层</v>
      </c>
      <c r="E63" s="29" t="s">
        <v>175</v>
      </c>
      <c r="F63" s="29">
        <v>132.49</v>
      </c>
      <c r="G63" s="29">
        <v>34.14</v>
      </c>
      <c r="H63" s="29">
        <f t="shared" si="6"/>
        <v>166.63</v>
      </c>
      <c r="I63" s="29" t="s">
        <v>71</v>
      </c>
      <c r="J63" s="42">
        <v>6193</v>
      </c>
      <c r="K63" s="42">
        <f t="shared" si="7"/>
        <v>1031940</v>
      </c>
      <c r="L63" s="1" t="str">
        <f t="shared" si="8"/>
        <v>5-2-1401</v>
      </c>
      <c r="M63" t="b">
        <f>VLOOKUP(L63,[1]Sheet1!$A$1:$D$65536,2,0)=H63</f>
        <v>1</v>
      </c>
    </row>
    <row r="64" ht="14.25" spans="1:13">
      <c r="A64" s="1" t="s">
        <v>345</v>
      </c>
      <c r="B64" s="11">
        <v>5</v>
      </c>
      <c r="C64" s="11">
        <v>2</v>
      </c>
      <c r="D64" s="11" t="str">
        <f t="shared" si="9"/>
        <v>14层</v>
      </c>
      <c r="E64" s="29" t="s">
        <v>177</v>
      </c>
      <c r="F64" s="29">
        <v>132.49</v>
      </c>
      <c r="G64" s="29">
        <v>34.14</v>
      </c>
      <c r="H64" s="29">
        <f t="shared" si="6"/>
        <v>166.63</v>
      </c>
      <c r="I64" s="29" t="s">
        <v>71</v>
      </c>
      <c r="J64" s="42">
        <v>6383</v>
      </c>
      <c r="K64" s="42">
        <f t="shared" si="7"/>
        <v>1063599</v>
      </c>
      <c r="L64" s="1" t="str">
        <f t="shared" si="8"/>
        <v>5-2-1402</v>
      </c>
      <c r="M64" t="b">
        <f>VLOOKUP(L64,[1]Sheet1!$A$1:$D$65536,2,0)=H64</f>
        <v>1</v>
      </c>
    </row>
    <row r="65" ht="14.25" spans="1:13">
      <c r="A65" s="1" t="s">
        <v>346</v>
      </c>
      <c r="B65" s="11">
        <v>5</v>
      </c>
      <c r="C65" s="11">
        <v>2</v>
      </c>
      <c r="D65" s="11" t="str">
        <f t="shared" si="9"/>
        <v>15层</v>
      </c>
      <c r="E65" s="29" t="s">
        <v>183</v>
      </c>
      <c r="F65" s="29">
        <v>131.68</v>
      </c>
      <c r="G65" s="29">
        <v>33.93</v>
      </c>
      <c r="H65" s="29">
        <f t="shared" si="6"/>
        <v>165.61</v>
      </c>
      <c r="I65" s="29" t="s">
        <v>71</v>
      </c>
      <c r="J65" s="42">
        <v>6293</v>
      </c>
      <c r="K65" s="42">
        <f t="shared" si="7"/>
        <v>1042184</v>
      </c>
      <c r="L65" s="1" t="str">
        <f t="shared" si="8"/>
        <v>5-2-1501</v>
      </c>
      <c r="M65" t="b">
        <f>VLOOKUP(L65,[1]Sheet1!$A$1:$D$65536,2,0)=H65</f>
        <v>1</v>
      </c>
    </row>
    <row r="66" ht="14.25" spans="1:13">
      <c r="A66" s="1" t="s">
        <v>347</v>
      </c>
      <c r="B66" s="11">
        <v>5</v>
      </c>
      <c r="C66" s="11">
        <v>2</v>
      </c>
      <c r="D66" s="11" t="str">
        <f t="shared" si="9"/>
        <v>15层</v>
      </c>
      <c r="E66" s="29" t="s">
        <v>185</v>
      </c>
      <c r="F66" s="29">
        <v>131.68</v>
      </c>
      <c r="G66" s="29">
        <v>33.93</v>
      </c>
      <c r="H66" s="29">
        <f t="shared" si="6"/>
        <v>165.61</v>
      </c>
      <c r="I66" s="29" t="s">
        <v>71</v>
      </c>
      <c r="J66" s="42">
        <v>6483</v>
      </c>
      <c r="K66" s="42">
        <f t="shared" si="7"/>
        <v>1073650</v>
      </c>
      <c r="L66" s="1" t="str">
        <f t="shared" si="8"/>
        <v>5-2-1502</v>
      </c>
      <c r="M66" t="b">
        <f>VLOOKUP(L66,[1]Sheet1!$A$1:$D$65536,2,0)=H66</f>
        <v>1</v>
      </c>
    </row>
    <row r="67" ht="14.25" spans="1:13">
      <c r="A67" s="1" t="s">
        <v>348</v>
      </c>
      <c r="B67" s="11">
        <v>5</v>
      </c>
      <c r="C67" s="11">
        <v>2</v>
      </c>
      <c r="D67" s="11" t="str">
        <f t="shared" si="9"/>
        <v>16层</v>
      </c>
      <c r="E67" s="29" t="s">
        <v>191</v>
      </c>
      <c r="F67" s="29">
        <v>132.49</v>
      </c>
      <c r="G67" s="29">
        <v>34.14</v>
      </c>
      <c r="H67" s="29">
        <f t="shared" si="6"/>
        <v>166.63</v>
      </c>
      <c r="I67" s="29" t="s">
        <v>71</v>
      </c>
      <c r="J67" s="42">
        <v>6263</v>
      </c>
      <c r="K67" s="42">
        <f t="shared" si="7"/>
        <v>1043604</v>
      </c>
      <c r="L67" s="1" t="str">
        <f t="shared" si="8"/>
        <v>5-2-1601</v>
      </c>
      <c r="M67" t="b">
        <f>VLOOKUP(L67,[1]Sheet1!$A$1:$D$65536,2,0)=H67</f>
        <v>1</v>
      </c>
    </row>
    <row r="68" ht="14.25" spans="1:13">
      <c r="A68" s="1" t="s">
        <v>349</v>
      </c>
      <c r="B68" s="11">
        <v>5</v>
      </c>
      <c r="C68" s="11">
        <v>2</v>
      </c>
      <c r="D68" s="11" t="str">
        <f t="shared" si="9"/>
        <v>16层</v>
      </c>
      <c r="E68" s="29" t="s">
        <v>193</v>
      </c>
      <c r="F68" s="29">
        <v>132.49</v>
      </c>
      <c r="G68" s="29">
        <v>34.14</v>
      </c>
      <c r="H68" s="29">
        <f t="shared" si="6"/>
        <v>166.63</v>
      </c>
      <c r="I68" s="29" t="s">
        <v>71</v>
      </c>
      <c r="J68" s="42">
        <v>6453</v>
      </c>
      <c r="K68" s="42">
        <f t="shared" si="7"/>
        <v>1075263</v>
      </c>
      <c r="L68" s="1" t="str">
        <f t="shared" si="8"/>
        <v>5-2-1602</v>
      </c>
      <c r="M68" t="b">
        <f>VLOOKUP(L68,[1]Sheet1!$A$1:$D$65536,2,0)=H68</f>
        <v>1</v>
      </c>
    </row>
    <row r="69" ht="14.25" spans="1:13">
      <c r="A69" s="1" t="s">
        <v>350</v>
      </c>
      <c r="B69" s="11">
        <v>5</v>
      </c>
      <c r="C69" s="11">
        <v>2</v>
      </c>
      <c r="D69" s="11" t="str">
        <f t="shared" si="9"/>
        <v>17层</v>
      </c>
      <c r="E69" s="29" t="s">
        <v>199</v>
      </c>
      <c r="F69" s="29">
        <v>131.68</v>
      </c>
      <c r="G69" s="29">
        <v>33.93</v>
      </c>
      <c r="H69" s="29">
        <f t="shared" si="6"/>
        <v>165.61</v>
      </c>
      <c r="I69" s="29" t="s">
        <v>71</v>
      </c>
      <c r="J69" s="42">
        <v>5863</v>
      </c>
      <c r="K69" s="42">
        <f t="shared" si="7"/>
        <v>970971</v>
      </c>
      <c r="L69" s="1" t="str">
        <f t="shared" si="8"/>
        <v>5-2-1701</v>
      </c>
      <c r="M69" t="b">
        <f>VLOOKUP(L69,[1]Sheet1!$A$1:$D$65536,2,0)=H69</f>
        <v>1</v>
      </c>
    </row>
    <row r="70" ht="14.25" spans="1:13">
      <c r="A70" s="1" t="s">
        <v>351</v>
      </c>
      <c r="B70" s="11">
        <v>5</v>
      </c>
      <c r="C70" s="11">
        <v>2</v>
      </c>
      <c r="D70" s="11" t="str">
        <f t="shared" si="9"/>
        <v>17层</v>
      </c>
      <c r="E70" s="29" t="s">
        <v>201</v>
      </c>
      <c r="F70" s="29">
        <v>131.68</v>
      </c>
      <c r="G70" s="29">
        <v>33.93</v>
      </c>
      <c r="H70" s="29">
        <f t="shared" si="6"/>
        <v>165.61</v>
      </c>
      <c r="I70" s="29" t="s">
        <v>71</v>
      </c>
      <c r="J70" s="42">
        <v>6053</v>
      </c>
      <c r="K70" s="42">
        <f t="shared" si="7"/>
        <v>1002437</v>
      </c>
      <c r="L70" s="1" t="str">
        <f t="shared" si="8"/>
        <v>5-2-1702</v>
      </c>
      <c r="M70" t="b">
        <f>VLOOKUP(L70,[1]Sheet1!$A$1:$D$65536,2,0)=H70</f>
        <v>1</v>
      </c>
    </row>
    <row r="71" ht="14.25" spans="2:11">
      <c r="B71" s="11"/>
      <c r="C71" s="11"/>
      <c r="D71" s="11"/>
      <c r="E71" s="29"/>
      <c r="F71" s="48">
        <f>SUM(F7:F70)</f>
        <v>8557.12</v>
      </c>
      <c r="G71" s="48">
        <f>SUM(G7:G70)</f>
        <v>2204.96</v>
      </c>
      <c r="H71" s="48">
        <f>SUM(H7:H70)</f>
        <v>10762.08</v>
      </c>
      <c r="I71" s="48"/>
      <c r="J71" s="42">
        <f>ROUND(K71/H71,0)</f>
        <v>6200</v>
      </c>
      <c r="K71" s="42">
        <f>SUM(K7:K70)</f>
        <v>66728597</v>
      </c>
    </row>
    <row r="72" ht="101.1" customHeight="1" spans="2:11">
      <c r="B72" s="14" t="s">
        <v>284</v>
      </c>
      <c r="C72" s="15"/>
      <c r="D72" s="16" t="s">
        <v>285</v>
      </c>
      <c r="E72" s="17"/>
      <c r="F72" s="17"/>
      <c r="G72" s="17"/>
      <c r="H72" s="18"/>
      <c r="I72" s="17" t="s">
        <v>285</v>
      </c>
      <c r="J72" s="17"/>
      <c r="K72" s="18"/>
    </row>
    <row r="73" spans="2:11">
      <c r="B73" s="19"/>
      <c r="C73" s="20"/>
      <c r="D73" s="21"/>
      <c r="E73" s="22"/>
      <c r="F73" s="22"/>
      <c r="G73" s="22"/>
      <c r="H73" s="23"/>
      <c r="I73" s="22"/>
      <c r="J73" s="22"/>
      <c r="K73" s="23"/>
    </row>
    <row r="74" spans="2:11">
      <c r="B74" s="24"/>
      <c r="C74" s="25"/>
      <c r="D74" s="26"/>
      <c r="E74" s="27"/>
      <c r="F74" s="27"/>
      <c r="G74" s="27"/>
      <c r="H74" s="28"/>
      <c r="I74" s="27"/>
      <c r="J74" s="27"/>
      <c r="K74" s="28"/>
    </row>
  </sheetData>
  <mergeCells count="21">
    <mergeCell ref="B1:K1"/>
    <mergeCell ref="B2:C2"/>
    <mergeCell ref="D2:F2"/>
    <mergeCell ref="J2:K2"/>
    <mergeCell ref="B3:C3"/>
    <mergeCell ref="D3:F3"/>
    <mergeCell ref="J3:K3"/>
    <mergeCell ref="B4:C4"/>
    <mergeCell ref="D4:H4"/>
    <mergeCell ref="J4:K4"/>
    <mergeCell ref="F5:H5"/>
    <mergeCell ref="B5:B6"/>
    <mergeCell ref="C5:C6"/>
    <mergeCell ref="D5:D6"/>
    <mergeCell ref="E5:E6"/>
    <mergeCell ref="I5:I6"/>
    <mergeCell ref="J5:J6"/>
    <mergeCell ref="K5:K6"/>
    <mergeCell ref="B72:C74"/>
    <mergeCell ref="D72:H74"/>
    <mergeCell ref="I72:K74"/>
  </mergeCells>
  <pageMargins left="0.354166666666667" right="0.314583333333333" top="0.865972222222222" bottom="0.708333333333333" header="0.354166666666667" footer="0.5"/>
  <pageSetup paperSize="9" orientation="portrait"/>
  <headerFooter/>
  <ignoredErrors>
    <ignoredError sqref="E7:E70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14"/>
  <sheetViews>
    <sheetView topLeftCell="B1" workbookViewId="0">
      <selection activeCell="N1" sqref="N$1:N$1048576"/>
    </sheetView>
  </sheetViews>
  <sheetFormatPr defaultColWidth="9" defaultRowHeight="13.5"/>
  <cols>
    <col min="1" max="1" width="9" hidden="1" customWidth="1"/>
    <col min="2" max="3" width="5.26666666666667" style="1" customWidth="1"/>
    <col min="4" max="4" width="6.46666666666667" style="1" customWidth="1"/>
    <col min="5" max="5" width="12.4666666666667" style="1" customWidth="1"/>
    <col min="6" max="6" width="10.4" style="1" customWidth="1"/>
    <col min="7" max="7" width="10" style="1" customWidth="1"/>
    <col min="8" max="8" width="11.8666666666667" style="1" customWidth="1"/>
    <col min="9" max="9" width="10.25" style="1" customWidth="1"/>
    <col min="10" max="10" width="11.4666666666667" style="1" customWidth="1"/>
    <col min="11" max="11" width="14.725" style="37" customWidth="1"/>
    <col min="12" max="13" width="9" style="1" hidden="1" customWidth="1"/>
    <col min="14" max="16382" width="9" style="1"/>
    <col min="16384" max="16384" width="9" style="1"/>
  </cols>
  <sheetData>
    <row r="1" s="1" customFormat="1" ht="24.95" customHeight="1" spans="2:11">
      <c r="B1" s="2" t="s">
        <v>51</v>
      </c>
      <c r="C1" s="2"/>
      <c r="D1" s="2"/>
      <c r="E1" s="2"/>
      <c r="F1" s="2"/>
      <c r="G1" s="2"/>
      <c r="H1" s="2"/>
      <c r="I1" s="2"/>
      <c r="J1" s="2"/>
      <c r="K1" s="39"/>
    </row>
    <row r="2" s="1" customFormat="1" ht="30" customHeight="1" spans="2:11">
      <c r="B2" s="3" t="s">
        <v>52</v>
      </c>
      <c r="C2" s="2"/>
      <c r="D2" s="4" t="s">
        <v>53</v>
      </c>
      <c r="E2" s="5"/>
      <c r="F2" s="5"/>
      <c r="G2" s="2" t="s">
        <v>54</v>
      </c>
      <c r="H2" s="5" t="s">
        <v>34</v>
      </c>
      <c r="I2" s="2" t="s">
        <v>35</v>
      </c>
      <c r="J2" s="4" t="s">
        <v>55</v>
      </c>
      <c r="K2" s="40"/>
    </row>
    <row r="3" s="1" customFormat="1" ht="24.95" customHeight="1" spans="2:11">
      <c r="B3" s="2" t="s">
        <v>56</v>
      </c>
      <c r="C3" s="2"/>
      <c r="D3" s="5" t="s">
        <v>48</v>
      </c>
      <c r="E3" s="5"/>
      <c r="F3" s="5"/>
      <c r="G3" s="2" t="s">
        <v>38</v>
      </c>
      <c r="H3" s="5" t="s">
        <v>352</v>
      </c>
      <c r="I3" s="2" t="s">
        <v>39</v>
      </c>
      <c r="J3" s="5" t="s">
        <v>353</v>
      </c>
      <c r="K3" s="40"/>
    </row>
    <row r="4" s="1" customFormat="1" ht="35.1" customHeight="1" spans="2:11">
      <c r="B4" s="3" t="s">
        <v>59</v>
      </c>
      <c r="C4" s="2"/>
      <c r="D4" s="5" t="str">
        <f>ROUND(J111,0)&amp;"元/㎡"</f>
        <v>6200元/㎡</v>
      </c>
      <c r="E4" s="5"/>
      <c r="F4" s="5"/>
      <c r="G4" s="5"/>
      <c r="H4" s="5"/>
      <c r="I4" s="3" t="s">
        <v>60</v>
      </c>
      <c r="J4" s="6" t="str">
        <f>ROUND(MAX(J7:J108),0)&amp;"元/㎡"</f>
        <v>6500元/㎡</v>
      </c>
      <c r="K4" s="40"/>
    </row>
    <row r="5" s="1" customFormat="1" ht="24.95" customHeight="1" spans="2:11">
      <c r="B5" s="2" t="s">
        <v>37</v>
      </c>
      <c r="C5" s="2" t="s">
        <v>3</v>
      </c>
      <c r="D5" s="2" t="s">
        <v>61</v>
      </c>
      <c r="E5" s="2" t="s">
        <v>4</v>
      </c>
      <c r="F5" s="2" t="s">
        <v>62</v>
      </c>
      <c r="G5" s="2"/>
      <c r="H5" s="2"/>
      <c r="I5" s="2" t="s">
        <v>63</v>
      </c>
      <c r="J5" s="3" t="s">
        <v>64</v>
      </c>
      <c r="K5" s="41" t="s">
        <v>65</v>
      </c>
    </row>
    <row r="6" s="1" customFormat="1" ht="24.95" customHeight="1" spans="2:11">
      <c r="B6" s="2"/>
      <c r="C6" s="2"/>
      <c r="D6" s="2"/>
      <c r="E6" s="2"/>
      <c r="F6" s="2" t="s">
        <v>66</v>
      </c>
      <c r="G6" s="2" t="s">
        <v>67</v>
      </c>
      <c r="H6" s="2" t="s">
        <v>68</v>
      </c>
      <c r="I6" s="2"/>
      <c r="J6" s="2"/>
      <c r="K6" s="39"/>
    </row>
    <row r="7" s="1" customFormat="1" ht="17.1" customHeight="1" spans="1:13">
      <c r="A7" s="1" t="s">
        <v>354</v>
      </c>
      <c r="B7" s="11">
        <v>7</v>
      </c>
      <c r="C7" s="11">
        <v>1</v>
      </c>
      <c r="D7" s="11" t="str">
        <f>MID(E7,1,1)&amp;"层"</f>
        <v>1层</v>
      </c>
      <c r="E7" s="38" t="s">
        <v>70</v>
      </c>
      <c r="F7" s="29">
        <v>90.86</v>
      </c>
      <c r="G7" s="29">
        <v>34.71</v>
      </c>
      <c r="H7" s="29">
        <f>F7+G7</f>
        <v>125.57</v>
      </c>
      <c r="I7" s="29" t="s">
        <v>71</v>
      </c>
      <c r="J7" s="30">
        <v>5568</v>
      </c>
      <c r="K7" s="42">
        <f>ROUND(J7*H7,0)</f>
        <v>699174</v>
      </c>
      <c r="L7" s="1" t="str">
        <f>B7&amp;"-"&amp;C7&amp;"-"&amp;E7</f>
        <v>7-1-101</v>
      </c>
      <c r="M7" s="1" t="b">
        <f>VLOOKUP(L7,[1]Sheet1!$A$1:$D$65536,2,0)=H7</f>
        <v>1</v>
      </c>
    </row>
    <row r="8" s="1" customFormat="1" ht="17.1" customHeight="1" spans="1:13">
      <c r="A8" s="1" t="s">
        <v>355</v>
      </c>
      <c r="B8" s="11">
        <v>7</v>
      </c>
      <c r="C8" s="11">
        <v>1</v>
      </c>
      <c r="D8" s="11" t="str">
        <f t="shared" ref="D8:D25" si="0">MID(E8,1,1)&amp;"层"</f>
        <v>1层</v>
      </c>
      <c r="E8" s="38" t="s">
        <v>73</v>
      </c>
      <c r="F8" s="29">
        <v>90.86</v>
      </c>
      <c r="G8" s="29">
        <v>34.71</v>
      </c>
      <c r="H8" s="29">
        <f t="shared" ref="H8:H39" si="1">F8+G8</f>
        <v>125.57</v>
      </c>
      <c r="I8" s="29" t="s">
        <v>71</v>
      </c>
      <c r="J8" s="30">
        <v>5458</v>
      </c>
      <c r="K8" s="42">
        <f t="shared" ref="K8:K39" si="2">ROUND(J8*H8,0)</f>
        <v>685361</v>
      </c>
      <c r="L8" s="1" t="str">
        <f t="shared" ref="L8:L39" si="3">B8&amp;"-"&amp;C8&amp;"-"&amp;E8</f>
        <v>7-1-102</v>
      </c>
      <c r="M8" s="1" t="b">
        <f>VLOOKUP(L8,[1]Sheet1!$A$1:$D$65536,2,0)=H8</f>
        <v>1</v>
      </c>
    </row>
    <row r="9" s="1" customFormat="1" ht="17.1" customHeight="1" spans="1:13">
      <c r="A9" s="1" t="s">
        <v>356</v>
      </c>
      <c r="B9" s="11">
        <v>7</v>
      </c>
      <c r="C9" s="11">
        <v>1</v>
      </c>
      <c r="D9" s="11" t="str">
        <f t="shared" si="0"/>
        <v>2层</v>
      </c>
      <c r="E9" s="38" t="s">
        <v>79</v>
      </c>
      <c r="F9" s="29">
        <v>94.31</v>
      </c>
      <c r="G9" s="29">
        <v>36.03</v>
      </c>
      <c r="H9" s="29">
        <f t="shared" si="1"/>
        <v>130.34</v>
      </c>
      <c r="I9" s="29" t="s">
        <v>71</v>
      </c>
      <c r="J9" s="30">
        <v>5818</v>
      </c>
      <c r="K9" s="42">
        <f t="shared" si="2"/>
        <v>758318</v>
      </c>
      <c r="L9" s="1" t="str">
        <f t="shared" si="3"/>
        <v>7-1-201</v>
      </c>
      <c r="M9" s="1" t="b">
        <f>VLOOKUP(L9,[1]Sheet1!$A$1:$D$65536,2,0)=H9</f>
        <v>1</v>
      </c>
    </row>
    <row r="10" s="1" customFormat="1" ht="14.25" spans="1:13">
      <c r="A10" s="1" t="s">
        <v>357</v>
      </c>
      <c r="B10" s="11">
        <v>7</v>
      </c>
      <c r="C10" s="11">
        <v>1</v>
      </c>
      <c r="D10" s="11" t="str">
        <f t="shared" si="0"/>
        <v>2层</v>
      </c>
      <c r="E10" s="38" t="s">
        <v>81</v>
      </c>
      <c r="F10" s="29">
        <v>94.31</v>
      </c>
      <c r="G10" s="29">
        <v>36.03</v>
      </c>
      <c r="H10" s="29">
        <f t="shared" si="1"/>
        <v>130.34</v>
      </c>
      <c r="I10" s="29" t="s">
        <v>71</v>
      </c>
      <c r="J10" s="30">
        <v>5708</v>
      </c>
      <c r="K10" s="42">
        <f t="shared" si="2"/>
        <v>743981</v>
      </c>
      <c r="L10" s="1" t="str">
        <f t="shared" si="3"/>
        <v>7-1-202</v>
      </c>
      <c r="M10" s="1" t="b">
        <f>VLOOKUP(L10,[1]Sheet1!$A$1:$D$65536,2,0)=H10</f>
        <v>1</v>
      </c>
    </row>
    <row r="11" s="1" customFormat="1" ht="14.25" spans="1:13">
      <c r="A11" s="1" t="s">
        <v>358</v>
      </c>
      <c r="B11" s="11">
        <v>7</v>
      </c>
      <c r="C11" s="11">
        <v>1</v>
      </c>
      <c r="D11" s="11" t="str">
        <f t="shared" si="0"/>
        <v>3层</v>
      </c>
      <c r="E11" s="38" t="s">
        <v>87</v>
      </c>
      <c r="F11" s="29">
        <v>107.03</v>
      </c>
      <c r="G11" s="29">
        <v>40.89</v>
      </c>
      <c r="H11" s="29">
        <f t="shared" si="1"/>
        <v>147.92</v>
      </c>
      <c r="I11" s="29" t="s">
        <v>71</v>
      </c>
      <c r="J11" s="30">
        <v>5917</v>
      </c>
      <c r="K11" s="42">
        <f t="shared" si="2"/>
        <v>875243</v>
      </c>
      <c r="L11" s="1" t="str">
        <f t="shared" si="3"/>
        <v>7-1-301</v>
      </c>
      <c r="M11" s="1" t="b">
        <f>VLOOKUP(L11,[1]Sheet1!$A$1:$D$65536,2,0)=H11</f>
        <v>1</v>
      </c>
    </row>
    <row r="12" s="1" customFormat="1" ht="14.25" spans="1:13">
      <c r="A12" s="1" t="s">
        <v>359</v>
      </c>
      <c r="B12" s="11">
        <v>7</v>
      </c>
      <c r="C12" s="11">
        <v>1</v>
      </c>
      <c r="D12" s="11" t="str">
        <f t="shared" si="0"/>
        <v>3层</v>
      </c>
      <c r="E12" s="38" t="s">
        <v>89</v>
      </c>
      <c r="F12" s="29">
        <v>107.03</v>
      </c>
      <c r="G12" s="29">
        <v>40.89</v>
      </c>
      <c r="H12" s="29">
        <f t="shared" si="1"/>
        <v>147.92</v>
      </c>
      <c r="I12" s="29" t="s">
        <v>71</v>
      </c>
      <c r="J12" s="30">
        <v>5807</v>
      </c>
      <c r="K12" s="42">
        <f t="shared" si="2"/>
        <v>858971</v>
      </c>
      <c r="L12" s="1" t="str">
        <f t="shared" si="3"/>
        <v>7-1-302</v>
      </c>
      <c r="M12" s="1" t="b">
        <f>VLOOKUP(L12,[1]Sheet1!$A$1:$D$65536,2,0)=H12</f>
        <v>1</v>
      </c>
    </row>
    <row r="13" s="1" customFormat="1" ht="14.25" spans="1:13">
      <c r="A13" s="1" t="s">
        <v>360</v>
      </c>
      <c r="B13" s="11">
        <v>7</v>
      </c>
      <c r="C13" s="11">
        <v>1</v>
      </c>
      <c r="D13" s="11" t="str">
        <f t="shared" si="0"/>
        <v>4层</v>
      </c>
      <c r="E13" s="38" t="s">
        <v>95</v>
      </c>
      <c r="F13" s="29">
        <v>107.03</v>
      </c>
      <c r="G13" s="29">
        <v>40.89</v>
      </c>
      <c r="H13" s="29">
        <f t="shared" si="1"/>
        <v>147.92</v>
      </c>
      <c r="I13" s="29" t="s">
        <v>71</v>
      </c>
      <c r="J13" s="30">
        <v>5867</v>
      </c>
      <c r="K13" s="42">
        <f t="shared" si="2"/>
        <v>867847</v>
      </c>
      <c r="L13" s="1" t="str">
        <f t="shared" si="3"/>
        <v>7-1-401</v>
      </c>
      <c r="M13" s="1" t="b">
        <f>VLOOKUP(L13,[1]Sheet1!$A$1:$D$65536,2,0)=H13</f>
        <v>1</v>
      </c>
    </row>
    <row r="14" s="1" customFormat="1" ht="14.25" spans="1:13">
      <c r="A14" s="1" t="s">
        <v>361</v>
      </c>
      <c r="B14" s="11">
        <v>7</v>
      </c>
      <c r="C14" s="11">
        <v>1</v>
      </c>
      <c r="D14" s="11" t="str">
        <f t="shared" si="0"/>
        <v>4层</v>
      </c>
      <c r="E14" s="38" t="s">
        <v>97</v>
      </c>
      <c r="F14" s="29">
        <v>107.03</v>
      </c>
      <c r="G14" s="29">
        <v>40.89</v>
      </c>
      <c r="H14" s="29">
        <f t="shared" si="1"/>
        <v>147.92</v>
      </c>
      <c r="I14" s="29" t="s">
        <v>71</v>
      </c>
      <c r="J14" s="30">
        <v>5757</v>
      </c>
      <c r="K14" s="42">
        <f t="shared" si="2"/>
        <v>851575</v>
      </c>
      <c r="L14" s="1" t="str">
        <f t="shared" si="3"/>
        <v>7-1-402</v>
      </c>
      <c r="M14" s="1" t="b">
        <f>VLOOKUP(L14,[1]Sheet1!$A$1:$D$65536,2,0)=H14</f>
        <v>1</v>
      </c>
    </row>
    <row r="15" s="1" customFormat="1" ht="14.25" spans="1:13">
      <c r="A15" s="1" t="s">
        <v>362</v>
      </c>
      <c r="B15" s="11">
        <v>7</v>
      </c>
      <c r="C15" s="11">
        <v>1</v>
      </c>
      <c r="D15" s="11" t="str">
        <f t="shared" si="0"/>
        <v>5层</v>
      </c>
      <c r="E15" s="38" t="s">
        <v>103</v>
      </c>
      <c r="F15" s="29">
        <v>107.03</v>
      </c>
      <c r="G15" s="29">
        <v>40.89</v>
      </c>
      <c r="H15" s="29">
        <f t="shared" si="1"/>
        <v>147.92</v>
      </c>
      <c r="I15" s="29" t="s">
        <v>71</v>
      </c>
      <c r="J15" s="30">
        <v>5967</v>
      </c>
      <c r="K15" s="42">
        <f t="shared" si="2"/>
        <v>882639</v>
      </c>
      <c r="L15" s="1" t="str">
        <f t="shared" si="3"/>
        <v>7-1-501</v>
      </c>
      <c r="M15" s="1" t="b">
        <f>VLOOKUP(L15,[1]Sheet1!$A$1:$D$65536,2,0)=H15</f>
        <v>1</v>
      </c>
    </row>
    <row r="16" s="1" customFormat="1" ht="14.25" spans="1:13">
      <c r="A16" s="1" t="s">
        <v>363</v>
      </c>
      <c r="B16" s="11">
        <v>7</v>
      </c>
      <c r="C16" s="11">
        <v>1</v>
      </c>
      <c r="D16" s="11" t="str">
        <f t="shared" si="0"/>
        <v>5层</v>
      </c>
      <c r="E16" s="38" t="s">
        <v>105</v>
      </c>
      <c r="F16" s="29">
        <v>107.03</v>
      </c>
      <c r="G16" s="29">
        <v>40.89</v>
      </c>
      <c r="H16" s="29">
        <f t="shared" si="1"/>
        <v>147.92</v>
      </c>
      <c r="I16" s="29" t="s">
        <v>71</v>
      </c>
      <c r="J16" s="30">
        <v>5857</v>
      </c>
      <c r="K16" s="42">
        <f t="shared" si="2"/>
        <v>866367</v>
      </c>
      <c r="L16" s="1" t="str">
        <f t="shared" si="3"/>
        <v>7-1-502</v>
      </c>
      <c r="M16" s="1" t="b">
        <f>VLOOKUP(L16,[1]Sheet1!$A$1:$D$65536,2,0)=H16</f>
        <v>1</v>
      </c>
    </row>
    <row r="17" s="1" customFormat="1" ht="14.25" spans="1:13">
      <c r="A17" s="1" t="s">
        <v>364</v>
      </c>
      <c r="B17" s="11">
        <v>7</v>
      </c>
      <c r="C17" s="11">
        <v>1</v>
      </c>
      <c r="D17" s="11" t="str">
        <f t="shared" si="0"/>
        <v>6层</v>
      </c>
      <c r="E17" s="38" t="s">
        <v>111</v>
      </c>
      <c r="F17" s="29">
        <v>107.03</v>
      </c>
      <c r="G17" s="29">
        <v>40.89</v>
      </c>
      <c r="H17" s="29">
        <f t="shared" si="1"/>
        <v>147.92</v>
      </c>
      <c r="I17" s="29" t="s">
        <v>71</v>
      </c>
      <c r="J17" s="30">
        <v>6167</v>
      </c>
      <c r="K17" s="42">
        <f t="shared" si="2"/>
        <v>912223</v>
      </c>
      <c r="L17" s="1" t="str">
        <f t="shared" si="3"/>
        <v>7-1-601</v>
      </c>
      <c r="M17" s="1" t="b">
        <f>VLOOKUP(L17,[1]Sheet1!$A$1:$D$65536,2,0)=H17</f>
        <v>1</v>
      </c>
    </row>
    <row r="18" s="1" customFormat="1" ht="14.25" spans="1:13">
      <c r="A18" s="1" t="s">
        <v>365</v>
      </c>
      <c r="B18" s="11">
        <v>7</v>
      </c>
      <c r="C18" s="11">
        <v>1</v>
      </c>
      <c r="D18" s="11" t="str">
        <f t="shared" si="0"/>
        <v>6层</v>
      </c>
      <c r="E18" s="38" t="s">
        <v>113</v>
      </c>
      <c r="F18" s="29">
        <v>107.03</v>
      </c>
      <c r="G18" s="29">
        <v>40.89</v>
      </c>
      <c r="H18" s="29">
        <f t="shared" si="1"/>
        <v>147.92</v>
      </c>
      <c r="I18" s="29" t="s">
        <v>71</v>
      </c>
      <c r="J18" s="30">
        <v>6057</v>
      </c>
      <c r="K18" s="42">
        <f t="shared" si="2"/>
        <v>895951</v>
      </c>
      <c r="L18" s="1" t="str">
        <f t="shared" si="3"/>
        <v>7-1-602</v>
      </c>
      <c r="M18" s="1" t="b">
        <f>VLOOKUP(L18,[1]Sheet1!$A$1:$D$65536,2,0)=H18</f>
        <v>1</v>
      </c>
    </row>
    <row r="19" s="1" customFormat="1" ht="14.25" spans="1:13">
      <c r="A19" s="1" t="s">
        <v>366</v>
      </c>
      <c r="B19" s="11">
        <v>7</v>
      </c>
      <c r="C19" s="11">
        <v>1</v>
      </c>
      <c r="D19" s="11" t="str">
        <f t="shared" si="0"/>
        <v>7层</v>
      </c>
      <c r="E19" s="38" t="s">
        <v>119</v>
      </c>
      <c r="F19" s="29">
        <v>107.03</v>
      </c>
      <c r="G19" s="29">
        <v>40.89</v>
      </c>
      <c r="H19" s="29">
        <f t="shared" si="1"/>
        <v>147.92</v>
      </c>
      <c r="I19" s="29" t="s">
        <v>71</v>
      </c>
      <c r="J19" s="30">
        <v>6197</v>
      </c>
      <c r="K19" s="42">
        <f t="shared" si="2"/>
        <v>916660</v>
      </c>
      <c r="L19" s="1" t="str">
        <f t="shared" si="3"/>
        <v>7-1-701</v>
      </c>
      <c r="M19" s="1" t="b">
        <f>VLOOKUP(L19,[1]Sheet1!$A$1:$D$65536,2,0)=H19</f>
        <v>1</v>
      </c>
    </row>
    <row r="20" s="1" customFormat="1" ht="14.25" spans="1:13">
      <c r="A20" s="1" t="s">
        <v>367</v>
      </c>
      <c r="B20" s="11">
        <v>7</v>
      </c>
      <c r="C20" s="11">
        <v>1</v>
      </c>
      <c r="D20" s="11" t="str">
        <f t="shared" si="0"/>
        <v>7层</v>
      </c>
      <c r="E20" s="38" t="s">
        <v>121</v>
      </c>
      <c r="F20" s="29">
        <v>107.03</v>
      </c>
      <c r="G20" s="29">
        <v>40.89</v>
      </c>
      <c r="H20" s="29">
        <f t="shared" si="1"/>
        <v>147.92</v>
      </c>
      <c r="I20" s="29" t="s">
        <v>71</v>
      </c>
      <c r="J20" s="30">
        <v>6087</v>
      </c>
      <c r="K20" s="42">
        <f t="shared" si="2"/>
        <v>900389</v>
      </c>
      <c r="L20" s="1" t="str">
        <f t="shared" si="3"/>
        <v>7-1-702</v>
      </c>
      <c r="M20" s="1" t="b">
        <f>VLOOKUP(L20,[1]Sheet1!$A$1:$D$65536,2,0)=H20</f>
        <v>1</v>
      </c>
    </row>
    <row r="21" s="1" customFormat="1" ht="14.25" spans="1:13">
      <c r="A21" s="1" t="s">
        <v>368</v>
      </c>
      <c r="B21" s="11">
        <v>7</v>
      </c>
      <c r="C21" s="11">
        <v>1</v>
      </c>
      <c r="D21" s="11" t="str">
        <f t="shared" si="0"/>
        <v>8层</v>
      </c>
      <c r="E21" s="38" t="s">
        <v>127</v>
      </c>
      <c r="F21" s="29">
        <v>107.03</v>
      </c>
      <c r="G21" s="29">
        <v>40.89</v>
      </c>
      <c r="H21" s="29">
        <f t="shared" si="1"/>
        <v>147.92</v>
      </c>
      <c r="I21" s="29" t="s">
        <v>71</v>
      </c>
      <c r="J21" s="30">
        <v>6227</v>
      </c>
      <c r="K21" s="42">
        <f t="shared" si="2"/>
        <v>921098</v>
      </c>
      <c r="L21" s="1" t="str">
        <f t="shared" si="3"/>
        <v>7-1-801</v>
      </c>
      <c r="M21" s="1" t="b">
        <f>VLOOKUP(L21,[1]Sheet1!$A$1:$D$65536,2,0)=H21</f>
        <v>1</v>
      </c>
    </row>
    <row r="22" s="1" customFormat="1" ht="14.25" spans="1:13">
      <c r="A22" s="1" t="s">
        <v>369</v>
      </c>
      <c r="B22" s="11">
        <v>7</v>
      </c>
      <c r="C22" s="11">
        <v>1</v>
      </c>
      <c r="D22" s="11" t="str">
        <f t="shared" si="0"/>
        <v>8层</v>
      </c>
      <c r="E22" s="38" t="s">
        <v>129</v>
      </c>
      <c r="F22" s="29">
        <v>107.03</v>
      </c>
      <c r="G22" s="29">
        <v>40.89</v>
      </c>
      <c r="H22" s="29">
        <f t="shared" si="1"/>
        <v>147.92</v>
      </c>
      <c r="I22" s="29" t="s">
        <v>71</v>
      </c>
      <c r="J22" s="30">
        <v>6117</v>
      </c>
      <c r="K22" s="42">
        <f t="shared" si="2"/>
        <v>904827</v>
      </c>
      <c r="L22" s="1" t="str">
        <f t="shared" si="3"/>
        <v>7-1-802</v>
      </c>
      <c r="M22" s="1" t="b">
        <f>VLOOKUP(L22,[1]Sheet1!$A$1:$D$65536,2,0)=H22</f>
        <v>1</v>
      </c>
    </row>
    <row r="23" s="1" customFormat="1" ht="14.25" spans="1:13">
      <c r="A23" s="1" t="s">
        <v>370</v>
      </c>
      <c r="B23" s="11">
        <v>7</v>
      </c>
      <c r="C23" s="11">
        <v>1</v>
      </c>
      <c r="D23" s="11" t="str">
        <f t="shared" si="0"/>
        <v>9层</v>
      </c>
      <c r="E23" s="38" t="s">
        <v>135</v>
      </c>
      <c r="F23" s="29">
        <v>107.03</v>
      </c>
      <c r="G23" s="29">
        <v>40.89</v>
      </c>
      <c r="H23" s="29">
        <f t="shared" si="1"/>
        <v>147.92</v>
      </c>
      <c r="I23" s="29" t="s">
        <v>71</v>
      </c>
      <c r="J23" s="30">
        <v>6257</v>
      </c>
      <c r="K23" s="42">
        <f t="shared" si="2"/>
        <v>925535</v>
      </c>
      <c r="L23" s="1" t="str">
        <f t="shared" si="3"/>
        <v>7-1-901</v>
      </c>
      <c r="M23" s="1" t="b">
        <f>VLOOKUP(L23,[1]Sheet1!$A$1:$D$65536,2,0)=H23</f>
        <v>1</v>
      </c>
    </row>
    <row r="24" s="1" customFormat="1" ht="14.25" spans="1:13">
      <c r="A24" s="1" t="s">
        <v>371</v>
      </c>
      <c r="B24" s="11">
        <v>7</v>
      </c>
      <c r="C24" s="11">
        <v>1</v>
      </c>
      <c r="D24" s="11" t="str">
        <f t="shared" si="0"/>
        <v>9层</v>
      </c>
      <c r="E24" s="38" t="s">
        <v>137</v>
      </c>
      <c r="F24" s="29">
        <v>107.03</v>
      </c>
      <c r="G24" s="29">
        <v>40.89</v>
      </c>
      <c r="H24" s="29">
        <f t="shared" si="1"/>
        <v>147.92</v>
      </c>
      <c r="I24" s="29" t="s">
        <v>71</v>
      </c>
      <c r="J24" s="30">
        <v>6147</v>
      </c>
      <c r="K24" s="42">
        <f t="shared" si="2"/>
        <v>909264</v>
      </c>
      <c r="L24" s="1" t="str">
        <f t="shared" si="3"/>
        <v>7-1-902</v>
      </c>
      <c r="M24" s="1" t="b">
        <f>VLOOKUP(L24,[1]Sheet1!$A$1:$D$65536,2,0)=H24</f>
        <v>1</v>
      </c>
    </row>
    <row r="25" s="1" customFormat="1" ht="14.25" spans="1:13">
      <c r="A25" s="1" t="s">
        <v>372</v>
      </c>
      <c r="B25" s="11">
        <v>7</v>
      </c>
      <c r="C25" s="11">
        <v>1</v>
      </c>
      <c r="D25" s="11" t="str">
        <f>MID(E25,1,2)&amp;"层"</f>
        <v>10层</v>
      </c>
      <c r="E25" s="38" t="s">
        <v>143</v>
      </c>
      <c r="F25" s="29">
        <v>107.03</v>
      </c>
      <c r="G25" s="29">
        <v>40.89</v>
      </c>
      <c r="H25" s="29">
        <f t="shared" si="1"/>
        <v>147.92</v>
      </c>
      <c r="I25" s="29" t="s">
        <v>71</v>
      </c>
      <c r="J25" s="30">
        <v>6287</v>
      </c>
      <c r="K25" s="42">
        <f t="shared" si="2"/>
        <v>929973</v>
      </c>
      <c r="L25" s="1" t="str">
        <f t="shared" si="3"/>
        <v>7-1-1001</v>
      </c>
      <c r="M25" s="1" t="b">
        <f>VLOOKUP(L25,[1]Sheet1!$A$1:$D$65536,2,0)=H25</f>
        <v>1</v>
      </c>
    </row>
    <row r="26" s="1" customFormat="1" ht="14.25" spans="1:13">
      <c r="A26" s="1" t="s">
        <v>373</v>
      </c>
      <c r="B26" s="11">
        <v>7</v>
      </c>
      <c r="C26" s="11">
        <v>1</v>
      </c>
      <c r="D26" s="11" t="str">
        <f t="shared" ref="D26:D59" si="4">MID(E26,1,2)&amp;"层"</f>
        <v>10层</v>
      </c>
      <c r="E26" s="38" t="s">
        <v>145</v>
      </c>
      <c r="F26" s="29">
        <v>107.03</v>
      </c>
      <c r="G26" s="29">
        <v>40.89</v>
      </c>
      <c r="H26" s="29">
        <f t="shared" si="1"/>
        <v>147.92</v>
      </c>
      <c r="I26" s="29" t="s">
        <v>71</v>
      </c>
      <c r="J26" s="30">
        <v>6177</v>
      </c>
      <c r="K26" s="42">
        <f t="shared" si="2"/>
        <v>913702</v>
      </c>
      <c r="L26" s="1" t="str">
        <f t="shared" si="3"/>
        <v>7-1-1002</v>
      </c>
      <c r="M26" s="1" t="b">
        <f>VLOOKUP(L26,[1]Sheet1!$A$1:$D$65536,2,0)=H26</f>
        <v>1</v>
      </c>
    </row>
    <row r="27" s="1" customFormat="1" ht="14.25" spans="1:13">
      <c r="A27" s="1" t="s">
        <v>374</v>
      </c>
      <c r="B27" s="11">
        <v>7</v>
      </c>
      <c r="C27" s="11">
        <v>1</v>
      </c>
      <c r="D27" s="11" t="str">
        <f t="shared" si="4"/>
        <v>11层</v>
      </c>
      <c r="E27" s="38" t="s">
        <v>151</v>
      </c>
      <c r="F27" s="29">
        <v>107.03</v>
      </c>
      <c r="G27" s="29">
        <v>40.89</v>
      </c>
      <c r="H27" s="29">
        <f t="shared" si="1"/>
        <v>147.92</v>
      </c>
      <c r="I27" s="29" t="s">
        <v>71</v>
      </c>
      <c r="J27" s="30">
        <v>6307</v>
      </c>
      <c r="K27" s="42">
        <f t="shared" si="2"/>
        <v>932931</v>
      </c>
      <c r="L27" s="1" t="str">
        <f t="shared" si="3"/>
        <v>7-1-1101</v>
      </c>
      <c r="M27" s="1" t="b">
        <f>VLOOKUP(L27,[1]Sheet1!$A$1:$D$65536,2,0)=H27</f>
        <v>1</v>
      </c>
    </row>
    <row r="28" s="1" customFormat="1" ht="14.25" spans="1:13">
      <c r="A28" s="1" t="s">
        <v>375</v>
      </c>
      <c r="B28" s="11">
        <v>7</v>
      </c>
      <c r="C28" s="11">
        <v>1</v>
      </c>
      <c r="D28" s="11" t="str">
        <f t="shared" si="4"/>
        <v>11层</v>
      </c>
      <c r="E28" s="38" t="s">
        <v>153</v>
      </c>
      <c r="F28" s="29">
        <v>107.03</v>
      </c>
      <c r="G28" s="29">
        <v>40.89</v>
      </c>
      <c r="H28" s="29">
        <f t="shared" si="1"/>
        <v>147.92</v>
      </c>
      <c r="I28" s="29" t="s">
        <v>71</v>
      </c>
      <c r="J28" s="30">
        <v>6197</v>
      </c>
      <c r="K28" s="42">
        <f t="shared" si="2"/>
        <v>916660</v>
      </c>
      <c r="L28" s="1" t="str">
        <f t="shared" si="3"/>
        <v>7-1-1102</v>
      </c>
      <c r="M28" s="1" t="b">
        <f>VLOOKUP(L28,[1]Sheet1!$A$1:$D$65536,2,0)=H28</f>
        <v>1</v>
      </c>
    </row>
    <row r="29" s="1" customFormat="1" ht="14.25" spans="1:13">
      <c r="A29" s="1" t="s">
        <v>376</v>
      </c>
      <c r="B29" s="11">
        <v>7</v>
      </c>
      <c r="C29" s="11">
        <v>1</v>
      </c>
      <c r="D29" s="11" t="str">
        <f t="shared" si="4"/>
        <v>12层</v>
      </c>
      <c r="E29" s="38" t="s">
        <v>159</v>
      </c>
      <c r="F29" s="29">
        <v>107.03</v>
      </c>
      <c r="G29" s="29">
        <v>40.89</v>
      </c>
      <c r="H29" s="29">
        <f t="shared" si="1"/>
        <v>147.92</v>
      </c>
      <c r="I29" s="29" t="s">
        <v>71</v>
      </c>
      <c r="J29" s="30">
        <v>6327</v>
      </c>
      <c r="K29" s="42">
        <f t="shared" si="2"/>
        <v>935890</v>
      </c>
      <c r="L29" s="1" t="str">
        <f t="shared" si="3"/>
        <v>7-1-1201</v>
      </c>
      <c r="M29" s="1" t="b">
        <f>VLOOKUP(L29,[1]Sheet1!$A$1:$D$65536,2,0)=H29</f>
        <v>1</v>
      </c>
    </row>
    <row r="30" s="1" customFormat="1" ht="14.25" spans="1:13">
      <c r="A30" s="1" t="s">
        <v>377</v>
      </c>
      <c r="B30" s="11">
        <v>7</v>
      </c>
      <c r="C30" s="11">
        <v>1</v>
      </c>
      <c r="D30" s="11" t="str">
        <f t="shared" si="4"/>
        <v>12层</v>
      </c>
      <c r="E30" s="38" t="s">
        <v>161</v>
      </c>
      <c r="F30" s="29">
        <v>107.03</v>
      </c>
      <c r="G30" s="29">
        <v>40.89</v>
      </c>
      <c r="H30" s="29">
        <f t="shared" si="1"/>
        <v>147.92</v>
      </c>
      <c r="I30" s="29" t="s">
        <v>71</v>
      </c>
      <c r="J30" s="30">
        <v>6217</v>
      </c>
      <c r="K30" s="42">
        <f t="shared" si="2"/>
        <v>919619</v>
      </c>
      <c r="L30" s="1" t="str">
        <f t="shared" si="3"/>
        <v>7-1-1202</v>
      </c>
      <c r="M30" s="1" t="b">
        <f>VLOOKUP(L30,[1]Sheet1!$A$1:$D$65536,2,0)=H30</f>
        <v>1</v>
      </c>
    </row>
    <row r="31" s="1" customFormat="1" ht="14.25" spans="1:13">
      <c r="A31" s="1" t="s">
        <v>378</v>
      </c>
      <c r="B31" s="11">
        <v>7</v>
      </c>
      <c r="C31" s="11">
        <v>1</v>
      </c>
      <c r="D31" s="11" t="str">
        <f t="shared" si="4"/>
        <v>13层</v>
      </c>
      <c r="E31" s="38" t="s">
        <v>167</v>
      </c>
      <c r="F31" s="29">
        <v>107.03</v>
      </c>
      <c r="G31" s="29">
        <v>40.89</v>
      </c>
      <c r="H31" s="29">
        <f t="shared" si="1"/>
        <v>147.92</v>
      </c>
      <c r="I31" s="29" t="s">
        <v>71</v>
      </c>
      <c r="J31" s="30">
        <v>6347</v>
      </c>
      <c r="K31" s="42">
        <f t="shared" si="2"/>
        <v>938848</v>
      </c>
      <c r="L31" s="1" t="str">
        <f t="shared" si="3"/>
        <v>7-1-1301</v>
      </c>
      <c r="M31" s="1" t="b">
        <f>VLOOKUP(L31,[1]Sheet1!$A$1:$D$65536,2,0)=H31</f>
        <v>1</v>
      </c>
    </row>
    <row r="32" s="1" customFormat="1" ht="14.25" spans="1:13">
      <c r="A32" s="1" t="s">
        <v>379</v>
      </c>
      <c r="B32" s="11">
        <v>7</v>
      </c>
      <c r="C32" s="11">
        <v>1</v>
      </c>
      <c r="D32" s="11" t="str">
        <f t="shared" si="4"/>
        <v>13层</v>
      </c>
      <c r="E32" s="38" t="s">
        <v>169</v>
      </c>
      <c r="F32" s="29">
        <v>107.03</v>
      </c>
      <c r="G32" s="29">
        <v>40.89</v>
      </c>
      <c r="H32" s="29">
        <f t="shared" si="1"/>
        <v>147.92</v>
      </c>
      <c r="I32" s="29" t="s">
        <v>71</v>
      </c>
      <c r="J32" s="30">
        <v>6237</v>
      </c>
      <c r="K32" s="42">
        <f t="shared" si="2"/>
        <v>922577</v>
      </c>
      <c r="L32" s="1" t="str">
        <f t="shared" si="3"/>
        <v>7-1-1302</v>
      </c>
      <c r="M32" s="1" t="b">
        <f>VLOOKUP(L32,[1]Sheet1!$A$1:$D$65536,2,0)=H32</f>
        <v>1</v>
      </c>
    </row>
    <row r="33" s="1" customFormat="1" ht="14.25" spans="1:13">
      <c r="A33" s="1" t="s">
        <v>380</v>
      </c>
      <c r="B33" s="11">
        <v>7</v>
      </c>
      <c r="C33" s="11">
        <v>1</v>
      </c>
      <c r="D33" s="11" t="str">
        <f t="shared" si="4"/>
        <v>14层</v>
      </c>
      <c r="E33" s="38" t="s">
        <v>175</v>
      </c>
      <c r="F33" s="29">
        <v>107.03</v>
      </c>
      <c r="G33" s="29">
        <v>40.89</v>
      </c>
      <c r="H33" s="29">
        <f t="shared" si="1"/>
        <v>147.92</v>
      </c>
      <c r="I33" s="29" t="s">
        <v>71</v>
      </c>
      <c r="J33" s="30">
        <v>6287</v>
      </c>
      <c r="K33" s="42">
        <f t="shared" si="2"/>
        <v>929973</v>
      </c>
      <c r="L33" s="1" t="str">
        <f t="shared" si="3"/>
        <v>7-1-1401</v>
      </c>
      <c r="M33" s="1" t="b">
        <f>VLOOKUP(L33,[1]Sheet1!$A$1:$D$65536,2,0)=H33</f>
        <v>1</v>
      </c>
    </row>
    <row r="34" s="1" customFormat="1" ht="14.25" spans="1:13">
      <c r="A34" s="1" t="s">
        <v>381</v>
      </c>
      <c r="B34" s="11">
        <v>7</v>
      </c>
      <c r="C34" s="11">
        <v>1</v>
      </c>
      <c r="D34" s="11" t="str">
        <f t="shared" si="4"/>
        <v>14层</v>
      </c>
      <c r="E34" s="38" t="s">
        <v>177</v>
      </c>
      <c r="F34" s="29">
        <v>107.03</v>
      </c>
      <c r="G34" s="29">
        <v>40.89</v>
      </c>
      <c r="H34" s="29">
        <f t="shared" si="1"/>
        <v>147.92</v>
      </c>
      <c r="I34" s="29" t="s">
        <v>71</v>
      </c>
      <c r="J34" s="30">
        <v>6177</v>
      </c>
      <c r="K34" s="42">
        <f t="shared" si="2"/>
        <v>913702</v>
      </c>
      <c r="L34" s="1" t="str">
        <f t="shared" si="3"/>
        <v>7-1-1402</v>
      </c>
      <c r="M34" s="1" t="b">
        <f>VLOOKUP(L34,[1]Sheet1!$A$1:$D$65536,2,0)=H34</f>
        <v>1</v>
      </c>
    </row>
    <row r="35" s="1" customFormat="1" ht="14.25" spans="1:13">
      <c r="A35" s="1" t="s">
        <v>382</v>
      </c>
      <c r="B35" s="11">
        <v>7</v>
      </c>
      <c r="C35" s="11">
        <v>1</v>
      </c>
      <c r="D35" s="11" t="str">
        <f t="shared" si="4"/>
        <v>15层</v>
      </c>
      <c r="E35" s="38" t="s">
        <v>183</v>
      </c>
      <c r="F35" s="29">
        <v>107.03</v>
      </c>
      <c r="G35" s="29">
        <v>40.89</v>
      </c>
      <c r="H35" s="29">
        <f t="shared" si="1"/>
        <v>147.92</v>
      </c>
      <c r="I35" s="29" t="s">
        <v>71</v>
      </c>
      <c r="J35" s="30">
        <v>6387</v>
      </c>
      <c r="K35" s="42">
        <f t="shared" si="2"/>
        <v>944765</v>
      </c>
      <c r="L35" s="1" t="str">
        <f t="shared" si="3"/>
        <v>7-1-1501</v>
      </c>
      <c r="M35" s="1" t="b">
        <f>VLOOKUP(L35,[1]Sheet1!$A$1:$D$65536,2,0)=H35</f>
        <v>1</v>
      </c>
    </row>
    <row r="36" s="1" customFormat="1" ht="14.25" spans="1:13">
      <c r="A36" s="1" t="s">
        <v>383</v>
      </c>
      <c r="B36" s="11">
        <v>7</v>
      </c>
      <c r="C36" s="11">
        <v>1</v>
      </c>
      <c r="D36" s="11" t="str">
        <f t="shared" si="4"/>
        <v>15层</v>
      </c>
      <c r="E36" s="38" t="s">
        <v>185</v>
      </c>
      <c r="F36" s="29">
        <v>107.03</v>
      </c>
      <c r="G36" s="29">
        <v>40.89</v>
      </c>
      <c r="H36" s="29">
        <f t="shared" si="1"/>
        <v>147.92</v>
      </c>
      <c r="I36" s="29" t="s">
        <v>71</v>
      </c>
      <c r="J36" s="30">
        <v>6277</v>
      </c>
      <c r="K36" s="42">
        <f t="shared" si="2"/>
        <v>928494</v>
      </c>
      <c r="L36" s="1" t="str">
        <f t="shared" si="3"/>
        <v>7-1-1502</v>
      </c>
      <c r="M36" s="1" t="b">
        <f>VLOOKUP(L36,[1]Sheet1!$A$1:$D$65536,2,0)=H36</f>
        <v>1</v>
      </c>
    </row>
    <row r="37" s="1" customFormat="1" ht="14.25" spans="1:13">
      <c r="A37" s="1" t="s">
        <v>384</v>
      </c>
      <c r="B37" s="11">
        <v>7</v>
      </c>
      <c r="C37" s="11">
        <v>1</v>
      </c>
      <c r="D37" s="11" t="str">
        <f t="shared" si="4"/>
        <v>16层</v>
      </c>
      <c r="E37" s="38" t="s">
        <v>191</v>
      </c>
      <c r="F37" s="29">
        <v>107.03</v>
      </c>
      <c r="G37" s="29">
        <v>40.89</v>
      </c>
      <c r="H37" s="29">
        <f t="shared" si="1"/>
        <v>147.92</v>
      </c>
      <c r="I37" s="29" t="s">
        <v>71</v>
      </c>
      <c r="J37" s="30">
        <v>6397</v>
      </c>
      <c r="K37" s="42">
        <f t="shared" si="2"/>
        <v>946244</v>
      </c>
      <c r="L37" s="1" t="str">
        <f t="shared" si="3"/>
        <v>7-1-1601</v>
      </c>
      <c r="M37" s="1" t="b">
        <f>VLOOKUP(L37,[1]Sheet1!$A$1:$D$65536,2,0)=H37</f>
        <v>1</v>
      </c>
    </row>
    <row r="38" s="1" customFormat="1" ht="14.25" spans="1:13">
      <c r="A38" s="1" t="s">
        <v>385</v>
      </c>
      <c r="B38" s="11">
        <v>7</v>
      </c>
      <c r="C38" s="11">
        <v>1</v>
      </c>
      <c r="D38" s="11" t="str">
        <f t="shared" si="4"/>
        <v>16层</v>
      </c>
      <c r="E38" s="38" t="s">
        <v>193</v>
      </c>
      <c r="F38" s="29">
        <v>107.03</v>
      </c>
      <c r="G38" s="29">
        <v>40.89</v>
      </c>
      <c r="H38" s="29">
        <f t="shared" si="1"/>
        <v>147.92</v>
      </c>
      <c r="I38" s="29" t="s">
        <v>71</v>
      </c>
      <c r="J38" s="30">
        <v>6287</v>
      </c>
      <c r="K38" s="42">
        <f t="shared" si="2"/>
        <v>929973</v>
      </c>
      <c r="L38" s="1" t="str">
        <f t="shared" si="3"/>
        <v>7-1-1602</v>
      </c>
      <c r="M38" s="1" t="b">
        <f>VLOOKUP(L38,[1]Sheet1!$A$1:$D$65536,2,0)=H38</f>
        <v>1</v>
      </c>
    </row>
    <row r="39" s="1" customFormat="1" ht="14.25" spans="1:13">
      <c r="A39" s="1" t="s">
        <v>386</v>
      </c>
      <c r="B39" s="11">
        <v>7</v>
      </c>
      <c r="C39" s="11">
        <v>1</v>
      </c>
      <c r="D39" s="11" t="str">
        <f t="shared" si="4"/>
        <v>17层</v>
      </c>
      <c r="E39" s="38" t="s">
        <v>199</v>
      </c>
      <c r="F39" s="29">
        <v>107.03</v>
      </c>
      <c r="G39" s="29">
        <v>40.89</v>
      </c>
      <c r="H39" s="29">
        <f t="shared" si="1"/>
        <v>147.92</v>
      </c>
      <c r="I39" s="29" t="s">
        <v>71</v>
      </c>
      <c r="J39" s="30">
        <v>6407</v>
      </c>
      <c r="K39" s="42">
        <f t="shared" si="2"/>
        <v>947723</v>
      </c>
      <c r="L39" s="1" t="str">
        <f t="shared" si="3"/>
        <v>7-1-1701</v>
      </c>
      <c r="M39" s="1" t="b">
        <f>VLOOKUP(L39,[1]Sheet1!$A$1:$D$65536,2,0)=H39</f>
        <v>1</v>
      </c>
    </row>
    <row r="40" s="1" customFormat="1" ht="14.25" spans="1:13">
      <c r="A40" s="1" t="s">
        <v>387</v>
      </c>
      <c r="B40" s="11">
        <v>7</v>
      </c>
      <c r="C40" s="11">
        <v>1</v>
      </c>
      <c r="D40" s="11" t="str">
        <f t="shared" si="4"/>
        <v>17层</v>
      </c>
      <c r="E40" s="38" t="s">
        <v>201</v>
      </c>
      <c r="F40" s="29">
        <v>107.03</v>
      </c>
      <c r="G40" s="29">
        <v>40.89</v>
      </c>
      <c r="H40" s="29">
        <f t="shared" ref="H40:H71" si="5">F40+G40</f>
        <v>147.92</v>
      </c>
      <c r="I40" s="29" t="s">
        <v>71</v>
      </c>
      <c r="J40" s="30">
        <v>6297</v>
      </c>
      <c r="K40" s="42">
        <f t="shared" ref="K40:K71" si="6">ROUND(J40*H40,0)</f>
        <v>931452</v>
      </c>
      <c r="L40" s="1" t="str">
        <f t="shared" ref="L40:L71" si="7">B40&amp;"-"&amp;C40&amp;"-"&amp;E40</f>
        <v>7-1-1702</v>
      </c>
      <c r="M40" s="1" t="b">
        <f>VLOOKUP(L40,[1]Sheet1!$A$1:$D$65536,2,0)=H40</f>
        <v>1</v>
      </c>
    </row>
    <row r="41" s="1" customFormat="1" ht="14.25" spans="1:13">
      <c r="A41" s="1" t="s">
        <v>388</v>
      </c>
      <c r="B41" s="11">
        <v>7</v>
      </c>
      <c r="C41" s="11">
        <v>1</v>
      </c>
      <c r="D41" s="11" t="str">
        <f t="shared" si="4"/>
        <v>18层</v>
      </c>
      <c r="E41" s="38" t="s">
        <v>207</v>
      </c>
      <c r="F41" s="29">
        <v>107.03</v>
      </c>
      <c r="G41" s="29">
        <v>40.89</v>
      </c>
      <c r="H41" s="29">
        <f t="shared" si="5"/>
        <v>147.92</v>
      </c>
      <c r="I41" s="29" t="s">
        <v>71</v>
      </c>
      <c r="J41" s="30">
        <v>6327</v>
      </c>
      <c r="K41" s="42">
        <f t="shared" si="6"/>
        <v>935890</v>
      </c>
      <c r="L41" s="1" t="str">
        <f t="shared" si="7"/>
        <v>7-1-1801</v>
      </c>
      <c r="M41" s="1" t="b">
        <f>VLOOKUP(L41,[1]Sheet1!$A$1:$D$65536,2,0)=H41</f>
        <v>1</v>
      </c>
    </row>
    <row r="42" s="1" customFormat="1" ht="14.25" spans="1:13">
      <c r="A42" s="1" t="s">
        <v>389</v>
      </c>
      <c r="B42" s="11">
        <v>7</v>
      </c>
      <c r="C42" s="11">
        <v>1</v>
      </c>
      <c r="D42" s="11" t="str">
        <f t="shared" si="4"/>
        <v>18层</v>
      </c>
      <c r="E42" s="38" t="s">
        <v>209</v>
      </c>
      <c r="F42" s="29">
        <v>107.03</v>
      </c>
      <c r="G42" s="29">
        <v>40.89</v>
      </c>
      <c r="H42" s="29">
        <f t="shared" si="5"/>
        <v>147.92</v>
      </c>
      <c r="I42" s="29" t="s">
        <v>71</v>
      </c>
      <c r="J42" s="30">
        <v>6217</v>
      </c>
      <c r="K42" s="42">
        <f t="shared" si="6"/>
        <v>919619</v>
      </c>
      <c r="L42" s="1" t="str">
        <f t="shared" si="7"/>
        <v>7-1-1802</v>
      </c>
      <c r="M42" s="1" t="b">
        <f>VLOOKUP(L42,[1]Sheet1!$A$1:$D$65536,2,0)=H42</f>
        <v>1</v>
      </c>
    </row>
    <row r="43" s="1" customFormat="1" ht="14.25" spans="1:13">
      <c r="A43" s="1" t="s">
        <v>390</v>
      </c>
      <c r="B43" s="11">
        <v>7</v>
      </c>
      <c r="C43" s="11">
        <v>1</v>
      </c>
      <c r="D43" s="11" t="str">
        <f t="shared" si="4"/>
        <v>19层</v>
      </c>
      <c r="E43" s="38" t="s">
        <v>215</v>
      </c>
      <c r="F43" s="29">
        <v>107.03</v>
      </c>
      <c r="G43" s="29">
        <v>40.89</v>
      </c>
      <c r="H43" s="29">
        <f t="shared" si="5"/>
        <v>147.92</v>
      </c>
      <c r="I43" s="29" t="s">
        <v>71</v>
      </c>
      <c r="J43" s="30">
        <v>6427</v>
      </c>
      <c r="K43" s="42">
        <f t="shared" si="6"/>
        <v>950682</v>
      </c>
      <c r="L43" s="1" t="str">
        <f t="shared" si="7"/>
        <v>7-1-1901</v>
      </c>
      <c r="M43" s="1" t="b">
        <f>VLOOKUP(L43,[1]Sheet1!$A$1:$D$65536,2,0)=H43</f>
        <v>1</v>
      </c>
    </row>
    <row r="44" s="1" customFormat="1" ht="14.25" spans="1:13">
      <c r="A44" s="1" t="s">
        <v>391</v>
      </c>
      <c r="B44" s="11">
        <v>7</v>
      </c>
      <c r="C44" s="11">
        <v>1</v>
      </c>
      <c r="D44" s="11" t="str">
        <f t="shared" si="4"/>
        <v>19层</v>
      </c>
      <c r="E44" s="38" t="s">
        <v>217</v>
      </c>
      <c r="F44" s="29">
        <v>107.03</v>
      </c>
      <c r="G44" s="29">
        <v>40.89</v>
      </c>
      <c r="H44" s="29">
        <f t="shared" si="5"/>
        <v>147.92</v>
      </c>
      <c r="I44" s="29" t="s">
        <v>71</v>
      </c>
      <c r="J44" s="30">
        <v>6317</v>
      </c>
      <c r="K44" s="42">
        <f t="shared" si="6"/>
        <v>934411</v>
      </c>
      <c r="L44" s="1" t="str">
        <f t="shared" si="7"/>
        <v>7-1-1902</v>
      </c>
      <c r="M44" s="1" t="b">
        <f>VLOOKUP(L44,[1]Sheet1!$A$1:$D$65536,2,0)=H44</f>
        <v>1</v>
      </c>
    </row>
    <row r="45" s="1" customFormat="1" ht="14.25" spans="1:13">
      <c r="A45" s="1" t="s">
        <v>392</v>
      </c>
      <c r="B45" s="11">
        <v>7</v>
      </c>
      <c r="C45" s="11">
        <v>1</v>
      </c>
      <c r="D45" s="11" t="str">
        <f t="shared" si="4"/>
        <v>20层</v>
      </c>
      <c r="E45" s="38" t="s">
        <v>223</v>
      </c>
      <c r="F45" s="29">
        <v>107.03</v>
      </c>
      <c r="G45" s="29">
        <v>40.89</v>
      </c>
      <c r="H45" s="29">
        <f t="shared" si="5"/>
        <v>147.92</v>
      </c>
      <c r="I45" s="29" t="s">
        <v>71</v>
      </c>
      <c r="J45" s="30">
        <v>6437</v>
      </c>
      <c r="K45" s="42">
        <f t="shared" si="6"/>
        <v>952161</v>
      </c>
      <c r="L45" s="1" t="str">
        <f t="shared" si="7"/>
        <v>7-1-2001</v>
      </c>
      <c r="M45" s="1" t="b">
        <f>VLOOKUP(L45,[1]Sheet1!$A$1:$D$65536,2,0)=H45</f>
        <v>1</v>
      </c>
    </row>
    <row r="46" s="1" customFormat="1" ht="14.25" spans="1:13">
      <c r="A46" s="1" t="s">
        <v>393</v>
      </c>
      <c r="B46" s="11">
        <v>7</v>
      </c>
      <c r="C46" s="11">
        <v>1</v>
      </c>
      <c r="D46" s="11" t="str">
        <f t="shared" si="4"/>
        <v>20层</v>
      </c>
      <c r="E46" s="38" t="s">
        <v>225</v>
      </c>
      <c r="F46" s="29">
        <v>107.03</v>
      </c>
      <c r="G46" s="29">
        <v>40.89</v>
      </c>
      <c r="H46" s="29">
        <f t="shared" si="5"/>
        <v>147.92</v>
      </c>
      <c r="I46" s="29" t="s">
        <v>71</v>
      </c>
      <c r="J46" s="30">
        <v>6327</v>
      </c>
      <c r="K46" s="42">
        <f t="shared" si="6"/>
        <v>935890</v>
      </c>
      <c r="L46" s="1" t="str">
        <f t="shared" si="7"/>
        <v>7-1-2002</v>
      </c>
      <c r="M46" s="1" t="b">
        <f>VLOOKUP(L46,[1]Sheet1!$A$1:$D$65536,2,0)=H46</f>
        <v>1</v>
      </c>
    </row>
    <row r="47" s="1" customFormat="1" ht="14.25" spans="1:13">
      <c r="A47" s="1" t="s">
        <v>394</v>
      </c>
      <c r="B47" s="11">
        <v>7</v>
      </c>
      <c r="C47" s="11">
        <v>1</v>
      </c>
      <c r="D47" s="11" t="str">
        <f t="shared" si="4"/>
        <v>21层</v>
      </c>
      <c r="E47" s="38" t="s">
        <v>231</v>
      </c>
      <c r="F47" s="29">
        <v>107.03</v>
      </c>
      <c r="G47" s="29">
        <v>40.89</v>
      </c>
      <c r="H47" s="29">
        <f t="shared" si="5"/>
        <v>147.92</v>
      </c>
      <c r="I47" s="29" t="s">
        <v>71</v>
      </c>
      <c r="J47" s="30">
        <v>6427</v>
      </c>
      <c r="K47" s="42">
        <f t="shared" si="6"/>
        <v>950682</v>
      </c>
      <c r="L47" s="1" t="str">
        <f t="shared" si="7"/>
        <v>7-1-2101</v>
      </c>
      <c r="M47" s="1" t="b">
        <f>VLOOKUP(L47,[1]Sheet1!$A$1:$D$65536,2,0)=H47</f>
        <v>1</v>
      </c>
    </row>
    <row r="48" s="1" customFormat="1" ht="14.25" spans="1:13">
      <c r="A48" s="1" t="s">
        <v>395</v>
      </c>
      <c r="B48" s="11">
        <v>7</v>
      </c>
      <c r="C48" s="11">
        <v>1</v>
      </c>
      <c r="D48" s="11" t="str">
        <f t="shared" si="4"/>
        <v>21层</v>
      </c>
      <c r="E48" s="38" t="s">
        <v>233</v>
      </c>
      <c r="F48" s="29">
        <v>107.03</v>
      </c>
      <c r="G48" s="29">
        <v>40.89</v>
      </c>
      <c r="H48" s="29">
        <f t="shared" si="5"/>
        <v>147.92</v>
      </c>
      <c r="I48" s="29" t="s">
        <v>71</v>
      </c>
      <c r="J48" s="30">
        <v>6317</v>
      </c>
      <c r="K48" s="42">
        <f t="shared" si="6"/>
        <v>934411</v>
      </c>
      <c r="L48" s="1" t="str">
        <f t="shared" si="7"/>
        <v>7-1-2102</v>
      </c>
      <c r="M48" s="1" t="b">
        <f>VLOOKUP(L48,[1]Sheet1!$A$1:$D$65536,2,0)=H48</f>
        <v>1</v>
      </c>
    </row>
    <row r="49" s="1" customFormat="1" ht="14.25" spans="1:13">
      <c r="A49" s="1" t="s">
        <v>396</v>
      </c>
      <c r="B49" s="11">
        <v>7</v>
      </c>
      <c r="C49" s="11">
        <v>1</v>
      </c>
      <c r="D49" s="11" t="str">
        <f t="shared" si="4"/>
        <v>22层</v>
      </c>
      <c r="E49" s="38" t="s">
        <v>239</v>
      </c>
      <c r="F49" s="29">
        <v>107.03</v>
      </c>
      <c r="G49" s="29">
        <v>40.89</v>
      </c>
      <c r="H49" s="29">
        <f t="shared" si="5"/>
        <v>147.92</v>
      </c>
      <c r="I49" s="29" t="s">
        <v>71</v>
      </c>
      <c r="J49" s="30">
        <v>6417</v>
      </c>
      <c r="K49" s="42">
        <f t="shared" si="6"/>
        <v>949203</v>
      </c>
      <c r="L49" s="1" t="str">
        <f t="shared" si="7"/>
        <v>7-1-2201</v>
      </c>
      <c r="M49" s="1" t="b">
        <f>VLOOKUP(L49,[1]Sheet1!$A$1:$D$65536,2,0)=H49</f>
        <v>1</v>
      </c>
    </row>
    <row r="50" s="1" customFormat="1" ht="14.25" spans="1:13">
      <c r="A50" s="1" t="s">
        <v>397</v>
      </c>
      <c r="B50" s="11">
        <v>7</v>
      </c>
      <c r="C50" s="11">
        <v>1</v>
      </c>
      <c r="D50" s="11" t="str">
        <f t="shared" si="4"/>
        <v>22层</v>
      </c>
      <c r="E50" s="38" t="s">
        <v>241</v>
      </c>
      <c r="F50" s="29">
        <v>107.03</v>
      </c>
      <c r="G50" s="29">
        <v>40.89</v>
      </c>
      <c r="H50" s="29">
        <f t="shared" si="5"/>
        <v>147.92</v>
      </c>
      <c r="I50" s="29" t="s">
        <v>71</v>
      </c>
      <c r="J50" s="30">
        <v>6307</v>
      </c>
      <c r="K50" s="42">
        <f t="shared" si="6"/>
        <v>932931</v>
      </c>
      <c r="L50" s="1" t="str">
        <f t="shared" si="7"/>
        <v>7-1-2202</v>
      </c>
      <c r="M50" s="1" t="b">
        <f>VLOOKUP(L50,[1]Sheet1!$A$1:$D$65536,2,0)=H50</f>
        <v>1</v>
      </c>
    </row>
    <row r="51" s="1" customFormat="1" ht="14.25" spans="1:13">
      <c r="A51" s="1" t="s">
        <v>398</v>
      </c>
      <c r="B51" s="11">
        <v>7</v>
      </c>
      <c r="C51" s="11">
        <v>1</v>
      </c>
      <c r="D51" s="11" t="str">
        <f t="shared" si="4"/>
        <v>23层</v>
      </c>
      <c r="E51" s="38" t="s">
        <v>247</v>
      </c>
      <c r="F51" s="29">
        <v>107.03</v>
      </c>
      <c r="G51" s="29">
        <v>40.89</v>
      </c>
      <c r="H51" s="29">
        <f t="shared" si="5"/>
        <v>147.92</v>
      </c>
      <c r="I51" s="29" t="s">
        <v>71</v>
      </c>
      <c r="J51" s="30">
        <v>6407</v>
      </c>
      <c r="K51" s="42">
        <f t="shared" si="6"/>
        <v>947723</v>
      </c>
      <c r="L51" s="1" t="str">
        <f t="shared" si="7"/>
        <v>7-1-2301</v>
      </c>
      <c r="M51" s="1" t="b">
        <f>VLOOKUP(L51,[1]Sheet1!$A$1:$D$65536,2,0)=H51</f>
        <v>1</v>
      </c>
    </row>
    <row r="52" s="1" customFormat="1" ht="14.25" spans="1:13">
      <c r="A52" s="1" t="s">
        <v>399</v>
      </c>
      <c r="B52" s="11">
        <v>7</v>
      </c>
      <c r="C52" s="11">
        <v>1</v>
      </c>
      <c r="D52" s="11" t="str">
        <f t="shared" si="4"/>
        <v>23层</v>
      </c>
      <c r="E52" s="38" t="s">
        <v>249</v>
      </c>
      <c r="F52" s="29">
        <v>107.03</v>
      </c>
      <c r="G52" s="29">
        <v>40.89</v>
      </c>
      <c r="H52" s="29">
        <f t="shared" si="5"/>
        <v>147.92</v>
      </c>
      <c r="I52" s="29" t="s">
        <v>71</v>
      </c>
      <c r="J52" s="30">
        <v>6297</v>
      </c>
      <c r="K52" s="42">
        <f t="shared" si="6"/>
        <v>931452</v>
      </c>
      <c r="L52" s="1" t="str">
        <f t="shared" si="7"/>
        <v>7-1-2302</v>
      </c>
      <c r="M52" s="1" t="b">
        <f>VLOOKUP(L52,[1]Sheet1!$A$1:$D$65536,2,0)=H52</f>
        <v>1</v>
      </c>
    </row>
    <row r="53" s="1" customFormat="1" ht="14.25" spans="1:13">
      <c r="A53" s="1" t="s">
        <v>400</v>
      </c>
      <c r="B53" s="11">
        <v>7</v>
      </c>
      <c r="C53" s="11">
        <v>1</v>
      </c>
      <c r="D53" s="11" t="str">
        <f t="shared" si="4"/>
        <v>24层</v>
      </c>
      <c r="E53" s="38" t="s">
        <v>255</v>
      </c>
      <c r="F53" s="29">
        <v>107.03</v>
      </c>
      <c r="G53" s="29">
        <v>40.89</v>
      </c>
      <c r="H53" s="29">
        <f t="shared" si="5"/>
        <v>147.92</v>
      </c>
      <c r="I53" s="29" t="s">
        <v>71</v>
      </c>
      <c r="J53" s="30">
        <v>6397</v>
      </c>
      <c r="K53" s="42">
        <f t="shared" si="6"/>
        <v>946244</v>
      </c>
      <c r="L53" s="1" t="str">
        <f t="shared" si="7"/>
        <v>7-1-2401</v>
      </c>
      <c r="M53" s="1" t="b">
        <f>VLOOKUP(L53,[1]Sheet1!$A$1:$D$65536,2,0)=H53</f>
        <v>1</v>
      </c>
    </row>
    <row r="54" s="1" customFormat="1" ht="14.25" spans="1:13">
      <c r="A54" s="1" t="s">
        <v>401</v>
      </c>
      <c r="B54" s="11">
        <v>7</v>
      </c>
      <c r="C54" s="11">
        <v>1</v>
      </c>
      <c r="D54" s="11" t="str">
        <f t="shared" si="4"/>
        <v>24层</v>
      </c>
      <c r="E54" s="38" t="s">
        <v>257</v>
      </c>
      <c r="F54" s="29">
        <v>107.03</v>
      </c>
      <c r="G54" s="29">
        <v>40.89</v>
      </c>
      <c r="H54" s="29">
        <f t="shared" si="5"/>
        <v>147.92</v>
      </c>
      <c r="I54" s="29" t="s">
        <v>71</v>
      </c>
      <c r="J54" s="30">
        <v>6287</v>
      </c>
      <c r="K54" s="42">
        <f t="shared" si="6"/>
        <v>929973</v>
      </c>
      <c r="L54" s="1" t="str">
        <f t="shared" si="7"/>
        <v>7-1-2402</v>
      </c>
      <c r="M54" s="1" t="b">
        <f>VLOOKUP(L54,[1]Sheet1!$A$1:$D$65536,2,0)=H54</f>
        <v>1</v>
      </c>
    </row>
    <row r="55" s="1" customFormat="1" ht="14.25" spans="1:13">
      <c r="A55" s="1" t="s">
        <v>402</v>
      </c>
      <c r="B55" s="11">
        <v>7</v>
      </c>
      <c r="C55" s="11">
        <v>1</v>
      </c>
      <c r="D55" s="11" t="str">
        <f t="shared" si="4"/>
        <v>25层</v>
      </c>
      <c r="E55" s="38" t="s">
        <v>263</v>
      </c>
      <c r="F55" s="29">
        <v>107.03</v>
      </c>
      <c r="G55" s="29">
        <v>40.89</v>
      </c>
      <c r="H55" s="29">
        <f t="shared" si="5"/>
        <v>147.92</v>
      </c>
      <c r="I55" s="29" t="s">
        <v>71</v>
      </c>
      <c r="J55" s="30">
        <v>6297</v>
      </c>
      <c r="K55" s="42">
        <f t="shared" si="6"/>
        <v>931452</v>
      </c>
      <c r="L55" s="1" t="str">
        <f t="shared" si="7"/>
        <v>7-1-2501</v>
      </c>
      <c r="M55" s="1" t="b">
        <f>VLOOKUP(L55,[1]Sheet1!$A$1:$D$65536,2,0)=H55</f>
        <v>1</v>
      </c>
    </row>
    <row r="56" s="1" customFormat="1" ht="14.25" spans="1:13">
      <c r="A56" s="1" t="s">
        <v>403</v>
      </c>
      <c r="B56" s="11">
        <v>7</v>
      </c>
      <c r="C56" s="11">
        <v>1</v>
      </c>
      <c r="D56" s="11" t="str">
        <f t="shared" si="4"/>
        <v>25层</v>
      </c>
      <c r="E56" s="38" t="s">
        <v>265</v>
      </c>
      <c r="F56" s="29">
        <v>107.03</v>
      </c>
      <c r="G56" s="29">
        <v>40.89</v>
      </c>
      <c r="H56" s="29">
        <f t="shared" si="5"/>
        <v>147.92</v>
      </c>
      <c r="I56" s="29" t="s">
        <v>71</v>
      </c>
      <c r="J56" s="30">
        <v>6187</v>
      </c>
      <c r="K56" s="42">
        <f t="shared" si="6"/>
        <v>915181</v>
      </c>
      <c r="L56" s="1" t="str">
        <f t="shared" si="7"/>
        <v>7-1-2502</v>
      </c>
      <c r="M56" s="1" t="b">
        <f>VLOOKUP(L56,[1]Sheet1!$A$1:$D$65536,2,0)=H56</f>
        <v>1</v>
      </c>
    </row>
    <row r="57" s="1" customFormat="1" ht="14.25" spans="1:13">
      <c r="A57" s="1" t="s">
        <v>404</v>
      </c>
      <c r="B57" s="11">
        <v>7</v>
      </c>
      <c r="C57" s="11">
        <v>1</v>
      </c>
      <c r="D57" s="11" t="str">
        <f t="shared" si="4"/>
        <v>26层</v>
      </c>
      <c r="E57" s="38" t="s">
        <v>271</v>
      </c>
      <c r="F57" s="29">
        <v>107.03</v>
      </c>
      <c r="G57" s="29">
        <v>40.89</v>
      </c>
      <c r="H57" s="29">
        <f t="shared" si="5"/>
        <v>147.92</v>
      </c>
      <c r="I57" s="29" t="s">
        <v>71</v>
      </c>
      <c r="J57" s="30">
        <v>5797</v>
      </c>
      <c r="K57" s="42">
        <f t="shared" si="6"/>
        <v>857492</v>
      </c>
      <c r="L57" s="1" t="str">
        <f t="shared" si="7"/>
        <v>7-1-2601</v>
      </c>
      <c r="M57" s="1" t="b">
        <f>VLOOKUP(L57,[1]Sheet1!$A$1:$D$65536,2,0)=H57</f>
        <v>1</v>
      </c>
    </row>
    <row r="58" s="1" customFormat="1" ht="14.25" spans="1:13">
      <c r="A58" s="1" t="s">
        <v>405</v>
      </c>
      <c r="B58" s="11">
        <v>7</v>
      </c>
      <c r="C58" s="11">
        <v>1</v>
      </c>
      <c r="D58" s="11" t="str">
        <f t="shared" si="4"/>
        <v>26层</v>
      </c>
      <c r="E58" s="38" t="s">
        <v>273</v>
      </c>
      <c r="F58" s="29">
        <v>107.03</v>
      </c>
      <c r="G58" s="29">
        <v>40.89</v>
      </c>
      <c r="H58" s="29">
        <f t="shared" si="5"/>
        <v>147.92</v>
      </c>
      <c r="I58" s="29" t="s">
        <v>71</v>
      </c>
      <c r="J58" s="30">
        <v>5687</v>
      </c>
      <c r="K58" s="42">
        <f t="shared" si="6"/>
        <v>841221</v>
      </c>
      <c r="L58" s="1" t="str">
        <f t="shared" si="7"/>
        <v>7-1-2602</v>
      </c>
      <c r="M58" s="1" t="b">
        <f>VLOOKUP(L58,[1]Sheet1!$A$1:$D$65536,2,0)=H58</f>
        <v>1</v>
      </c>
    </row>
    <row r="59" s="1" customFormat="1" ht="14.25" spans="1:13">
      <c r="A59" s="1" t="s">
        <v>406</v>
      </c>
      <c r="B59" s="11">
        <v>7</v>
      </c>
      <c r="C59" s="11">
        <v>2</v>
      </c>
      <c r="D59" s="11" t="str">
        <f>MID(E59,1,1)&amp;"层"</f>
        <v>1层</v>
      </c>
      <c r="E59" s="38" t="s">
        <v>70</v>
      </c>
      <c r="F59" s="29">
        <v>91.67</v>
      </c>
      <c r="G59" s="29">
        <v>35.02</v>
      </c>
      <c r="H59" s="29">
        <f t="shared" si="5"/>
        <v>126.69</v>
      </c>
      <c r="I59" s="29" t="s">
        <v>71</v>
      </c>
      <c r="J59" s="30">
        <v>5488</v>
      </c>
      <c r="K59" s="42">
        <f t="shared" si="6"/>
        <v>695275</v>
      </c>
      <c r="L59" s="1" t="str">
        <f t="shared" si="7"/>
        <v>7-2-101</v>
      </c>
      <c r="M59" s="1" t="b">
        <f>VLOOKUP(L59,[1]Sheet1!$A$1:$D$65536,2,0)=H59</f>
        <v>1</v>
      </c>
    </row>
    <row r="60" s="1" customFormat="1" ht="14.25" spans="1:13">
      <c r="A60" s="1" t="s">
        <v>407</v>
      </c>
      <c r="B60" s="11">
        <v>7</v>
      </c>
      <c r="C60" s="11">
        <v>2</v>
      </c>
      <c r="D60" s="11" t="str">
        <f t="shared" ref="D60:D77" si="8">MID(E60,1,1)&amp;"层"</f>
        <v>1层</v>
      </c>
      <c r="E60" s="38" t="s">
        <v>73</v>
      </c>
      <c r="F60" s="29">
        <v>90.86</v>
      </c>
      <c r="G60" s="29">
        <v>34.71</v>
      </c>
      <c r="H60" s="29">
        <f t="shared" si="5"/>
        <v>125.57</v>
      </c>
      <c r="I60" s="29" t="s">
        <v>71</v>
      </c>
      <c r="J60" s="30">
        <v>5678</v>
      </c>
      <c r="K60" s="42">
        <f t="shared" si="6"/>
        <v>712986</v>
      </c>
      <c r="L60" s="1" t="str">
        <f t="shared" si="7"/>
        <v>7-2-102</v>
      </c>
      <c r="M60" s="1" t="b">
        <f>VLOOKUP(L60,[1]Sheet1!$A$1:$D$65536,2,0)=H60</f>
        <v>1</v>
      </c>
    </row>
    <row r="61" s="1" customFormat="1" ht="14.25" spans="1:13">
      <c r="A61" s="1" t="s">
        <v>408</v>
      </c>
      <c r="B61" s="11">
        <v>7</v>
      </c>
      <c r="C61" s="11">
        <v>2</v>
      </c>
      <c r="D61" s="11" t="str">
        <f t="shared" si="8"/>
        <v>2层</v>
      </c>
      <c r="E61" s="38" t="s">
        <v>79</v>
      </c>
      <c r="F61" s="29">
        <v>95.03</v>
      </c>
      <c r="G61" s="29">
        <v>36.31</v>
      </c>
      <c r="H61" s="29">
        <f t="shared" si="5"/>
        <v>131.34</v>
      </c>
      <c r="I61" s="29" t="s">
        <v>71</v>
      </c>
      <c r="J61" s="30">
        <v>5738</v>
      </c>
      <c r="K61" s="42">
        <f t="shared" si="6"/>
        <v>753629</v>
      </c>
      <c r="L61" s="1" t="str">
        <f t="shared" si="7"/>
        <v>7-2-201</v>
      </c>
      <c r="M61" s="1" t="b">
        <f>VLOOKUP(L61,[1]Sheet1!$A$1:$D$65536,2,0)=H61</f>
        <v>1</v>
      </c>
    </row>
    <row r="62" s="1" customFormat="1" ht="14.25" spans="1:13">
      <c r="A62" s="1" t="s">
        <v>409</v>
      </c>
      <c r="B62" s="11">
        <v>7</v>
      </c>
      <c r="C62" s="11">
        <v>2</v>
      </c>
      <c r="D62" s="11" t="str">
        <f t="shared" si="8"/>
        <v>2层</v>
      </c>
      <c r="E62" s="38" t="s">
        <v>81</v>
      </c>
      <c r="F62" s="29">
        <v>94.31</v>
      </c>
      <c r="G62" s="29">
        <v>36.03</v>
      </c>
      <c r="H62" s="29">
        <f t="shared" si="5"/>
        <v>130.34</v>
      </c>
      <c r="I62" s="29" t="s">
        <v>71</v>
      </c>
      <c r="J62" s="30">
        <v>5928</v>
      </c>
      <c r="K62" s="42">
        <f t="shared" si="6"/>
        <v>772656</v>
      </c>
      <c r="L62" s="1" t="str">
        <f t="shared" si="7"/>
        <v>7-2-202</v>
      </c>
      <c r="M62" s="1" t="b">
        <f>VLOOKUP(L62,[1]Sheet1!$A$1:$D$65536,2,0)=H62</f>
        <v>1</v>
      </c>
    </row>
    <row r="63" s="1" customFormat="1" ht="14.25" spans="1:13">
      <c r="A63" s="1" t="s">
        <v>410</v>
      </c>
      <c r="B63" s="11">
        <v>7</v>
      </c>
      <c r="C63" s="11">
        <v>2</v>
      </c>
      <c r="D63" s="11" t="str">
        <f t="shared" si="8"/>
        <v>3层</v>
      </c>
      <c r="E63" s="38" t="s">
        <v>87</v>
      </c>
      <c r="F63" s="29">
        <v>107.03</v>
      </c>
      <c r="G63" s="29">
        <v>40.89</v>
      </c>
      <c r="H63" s="29">
        <f t="shared" si="5"/>
        <v>147.92</v>
      </c>
      <c r="I63" s="29" t="s">
        <v>71</v>
      </c>
      <c r="J63" s="30">
        <v>5837</v>
      </c>
      <c r="K63" s="42">
        <f t="shared" si="6"/>
        <v>863409</v>
      </c>
      <c r="L63" s="1" t="str">
        <f t="shared" si="7"/>
        <v>7-2-301</v>
      </c>
      <c r="M63" s="1" t="b">
        <f>VLOOKUP(L63,[1]Sheet1!$A$1:$D$65536,2,0)=H63</f>
        <v>1</v>
      </c>
    </row>
    <row r="64" s="1" customFormat="1" ht="14.25" spans="1:13">
      <c r="A64" s="1" t="s">
        <v>411</v>
      </c>
      <c r="B64" s="11">
        <v>7</v>
      </c>
      <c r="C64" s="11">
        <v>2</v>
      </c>
      <c r="D64" s="11" t="str">
        <f t="shared" si="8"/>
        <v>3层</v>
      </c>
      <c r="E64" s="38" t="s">
        <v>89</v>
      </c>
      <c r="F64" s="29">
        <v>107.03</v>
      </c>
      <c r="G64" s="29">
        <v>40.89</v>
      </c>
      <c r="H64" s="29">
        <f t="shared" si="5"/>
        <v>147.92</v>
      </c>
      <c r="I64" s="29" t="s">
        <v>71</v>
      </c>
      <c r="J64" s="30">
        <v>6027</v>
      </c>
      <c r="K64" s="42">
        <f t="shared" si="6"/>
        <v>891514</v>
      </c>
      <c r="L64" s="1" t="str">
        <f t="shared" si="7"/>
        <v>7-2-302</v>
      </c>
      <c r="M64" s="1" t="b">
        <f>VLOOKUP(L64,[1]Sheet1!$A$1:$D$65536,2,0)=H64</f>
        <v>1</v>
      </c>
    </row>
    <row r="65" s="1" customFormat="1" ht="14.25" spans="1:13">
      <c r="A65" s="1" t="s">
        <v>412</v>
      </c>
      <c r="B65" s="11">
        <v>7</v>
      </c>
      <c r="C65" s="11">
        <v>2</v>
      </c>
      <c r="D65" s="11" t="str">
        <f t="shared" si="8"/>
        <v>4层</v>
      </c>
      <c r="E65" s="38" t="s">
        <v>95</v>
      </c>
      <c r="F65" s="29">
        <v>107.03</v>
      </c>
      <c r="G65" s="29">
        <v>40.89</v>
      </c>
      <c r="H65" s="29">
        <f t="shared" si="5"/>
        <v>147.92</v>
      </c>
      <c r="I65" s="29" t="s">
        <v>71</v>
      </c>
      <c r="J65" s="30">
        <v>5787</v>
      </c>
      <c r="K65" s="42">
        <f t="shared" si="6"/>
        <v>856013</v>
      </c>
      <c r="L65" s="1" t="str">
        <f t="shared" si="7"/>
        <v>7-2-401</v>
      </c>
      <c r="M65" s="1" t="b">
        <f>VLOOKUP(L65,[1]Sheet1!$A$1:$D$65536,2,0)=H65</f>
        <v>1</v>
      </c>
    </row>
    <row r="66" s="1" customFormat="1" ht="14.25" spans="1:13">
      <c r="A66" s="1" t="s">
        <v>413</v>
      </c>
      <c r="B66" s="11">
        <v>7</v>
      </c>
      <c r="C66" s="11">
        <v>2</v>
      </c>
      <c r="D66" s="11" t="str">
        <f t="shared" si="8"/>
        <v>4层</v>
      </c>
      <c r="E66" s="38" t="s">
        <v>97</v>
      </c>
      <c r="F66" s="29">
        <v>107.03</v>
      </c>
      <c r="G66" s="29">
        <v>40.89</v>
      </c>
      <c r="H66" s="29">
        <f t="shared" si="5"/>
        <v>147.92</v>
      </c>
      <c r="I66" s="29" t="s">
        <v>71</v>
      </c>
      <c r="J66" s="30">
        <v>5977</v>
      </c>
      <c r="K66" s="42">
        <f t="shared" si="6"/>
        <v>884118</v>
      </c>
      <c r="L66" s="1" t="str">
        <f t="shared" si="7"/>
        <v>7-2-402</v>
      </c>
      <c r="M66" s="1" t="b">
        <f>VLOOKUP(L66,[1]Sheet1!$A$1:$D$65536,2,0)=H66</f>
        <v>1</v>
      </c>
    </row>
    <row r="67" s="1" customFormat="1" ht="14.25" spans="1:13">
      <c r="A67" s="1" t="s">
        <v>414</v>
      </c>
      <c r="B67" s="11">
        <v>7</v>
      </c>
      <c r="C67" s="11">
        <v>2</v>
      </c>
      <c r="D67" s="11" t="str">
        <f t="shared" si="8"/>
        <v>5层</v>
      </c>
      <c r="E67" s="38" t="s">
        <v>103</v>
      </c>
      <c r="F67" s="29">
        <v>107.03</v>
      </c>
      <c r="G67" s="29">
        <v>40.89</v>
      </c>
      <c r="H67" s="29">
        <f t="shared" si="5"/>
        <v>147.92</v>
      </c>
      <c r="I67" s="29" t="s">
        <v>71</v>
      </c>
      <c r="J67" s="30">
        <v>5887</v>
      </c>
      <c r="K67" s="42">
        <f t="shared" si="6"/>
        <v>870805</v>
      </c>
      <c r="L67" s="1" t="str">
        <f t="shared" si="7"/>
        <v>7-2-501</v>
      </c>
      <c r="M67" s="1" t="b">
        <f>VLOOKUP(L67,[1]Sheet1!$A$1:$D$65536,2,0)=H67</f>
        <v>1</v>
      </c>
    </row>
    <row r="68" s="1" customFormat="1" ht="14.25" spans="1:13">
      <c r="A68" s="1" t="s">
        <v>415</v>
      </c>
      <c r="B68" s="11">
        <v>7</v>
      </c>
      <c r="C68" s="11">
        <v>2</v>
      </c>
      <c r="D68" s="11" t="str">
        <f t="shared" si="8"/>
        <v>5层</v>
      </c>
      <c r="E68" s="38" t="s">
        <v>105</v>
      </c>
      <c r="F68" s="29">
        <v>107.03</v>
      </c>
      <c r="G68" s="29">
        <v>40.89</v>
      </c>
      <c r="H68" s="29">
        <f t="shared" si="5"/>
        <v>147.92</v>
      </c>
      <c r="I68" s="29" t="s">
        <v>71</v>
      </c>
      <c r="J68" s="30">
        <v>6077</v>
      </c>
      <c r="K68" s="42">
        <f t="shared" si="6"/>
        <v>898910</v>
      </c>
      <c r="L68" s="1" t="str">
        <f t="shared" si="7"/>
        <v>7-2-502</v>
      </c>
      <c r="M68" s="1" t="b">
        <f>VLOOKUP(L68,[1]Sheet1!$A$1:$D$65536,2,0)=H68</f>
        <v>1</v>
      </c>
    </row>
    <row r="69" s="1" customFormat="1" ht="14.25" spans="1:13">
      <c r="A69" s="1" t="s">
        <v>416</v>
      </c>
      <c r="B69" s="11">
        <v>7</v>
      </c>
      <c r="C69" s="11">
        <v>2</v>
      </c>
      <c r="D69" s="11" t="str">
        <f t="shared" si="8"/>
        <v>6层</v>
      </c>
      <c r="E69" s="38" t="s">
        <v>111</v>
      </c>
      <c r="F69" s="29">
        <v>107.03</v>
      </c>
      <c r="G69" s="29">
        <v>40.89</v>
      </c>
      <c r="H69" s="29">
        <f t="shared" si="5"/>
        <v>147.92</v>
      </c>
      <c r="I69" s="29" t="s">
        <v>71</v>
      </c>
      <c r="J69" s="30">
        <v>6087</v>
      </c>
      <c r="K69" s="42">
        <f t="shared" si="6"/>
        <v>900389</v>
      </c>
      <c r="L69" s="1" t="str">
        <f t="shared" si="7"/>
        <v>7-2-601</v>
      </c>
      <c r="M69" s="1" t="b">
        <f>VLOOKUP(L69,[1]Sheet1!$A$1:$D$65536,2,0)=H69</f>
        <v>1</v>
      </c>
    </row>
    <row r="70" s="1" customFormat="1" ht="14.25" spans="1:13">
      <c r="A70" s="1" t="s">
        <v>417</v>
      </c>
      <c r="B70" s="11">
        <v>7</v>
      </c>
      <c r="C70" s="11">
        <v>2</v>
      </c>
      <c r="D70" s="11" t="str">
        <f t="shared" si="8"/>
        <v>6层</v>
      </c>
      <c r="E70" s="38" t="s">
        <v>113</v>
      </c>
      <c r="F70" s="29">
        <v>107.03</v>
      </c>
      <c r="G70" s="29">
        <v>40.89</v>
      </c>
      <c r="H70" s="29">
        <f t="shared" si="5"/>
        <v>147.92</v>
      </c>
      <c r="I70" s="29" t="s">
        <v>71</v>
      </c>
      <c r="J70" s="30">
        <v>6277</v>
      </c>
      <c r="K70" s="42">
        <f t="shared" si="6"/>
        <v>928494</v>
      </c>
      <c r="L70" s="1" t="str">
        <f t="shared" si="7"/>
        <v>7-2-602</v>
      </c>
      <c r="M70" s="1" t="b">
        <f>VLOOKUP(L70,[1]Sheet1!$A$1:$D$65536,2,0)=H70</f>
        <v>1</v>
      </c>
    </row>
    <row r="71" s="1" customFormat="1" ht="14.25" spans="1:13">
      <c r="A71" s="1" t="s">
        <v>418</v>
      </c>
      <c r="B71" s="11">
        <v>7</v>
      </c>
      <c r="C71" s="11">
        <v>2</v>
      </c>
      <c r="D71" s="11" t="str">
        <f t="shared" si="8"/>
        <v>7层</v>
      </c>
      <c r="E71" s="38" t="s">
        <v>119</v>
      </c>
      <c r="F71" s="29">
        <v>107.03</v>
      </c>
      <c r="G71" s="29">
        <v>40.89</v>
      </c>
      <c r="H71" s="29">
        <f t="shared" si="5"/>
        <v>147.92</v>
      </c>
      <c r="I71" s="29" t="s">
        <v>71</v>
      </c>
      <c r="J71" s="30">
        <v>6117</v>
      </c>
      <c r="K71" s="42">
        <f t="shared" si="6"/>
        <v>904827</v>
      </c>
      <c r="L71" s="1" t="str">
        <f t="shared" si="7"/>
        <v>7-2-701</v>
      </c>
      <c r="M71" s="1" t="b">
        <f>VLOOKUP(L71,[1]Sheet1!$A$1:$D$65536,2,0)=H71</f>
        <v>1</v>
      </c>
    </row>
    <row r="72" s="1" customFormat="1" ht="14.25" spans="1:13">
      <c r="A72" s="1" t="s">
        <v>419</v>
      </c>
      <c r="B72" s="11">
        <v>7</v>
      </c>
      <c r="C72" s="11">
        <v>2</v>
      </c>
      <c r="D72" s="11" t="str">
        <f t="shared" si="8"/>
        <v>7层</v>
      </c>
      <c r="E72" s="38" t="s">
        <v>121</v>
      </c>
      <c r="F72" s="29">
        <v>107.03</v>
      </c>
      <c r="G72" s="29">
        <v>40.89</v>
      </c>
      <c r="H72" s="29">
        <f t="shared" ref="H72:H110" si="9">F72+G72</f>
        <v>147.92</v>
      </c>
      <c r="I72" s="29" t="s">
        <v>71</v>
      </c>
      <c r="J72" s="30">
        <v>6307</v>
      </c>
      <c r="K72" s="42">
        <f t="shared" ref="K72:K110" si="10">ROUND(J72*H72,0)</f>
        <v>932931</v>
      </c>
      <c r="L72" s="1" t="str">
        <f t="shared" ref="L72:L110" si="11">B72&amp;"-"&amp;C72&amp;"-"&amp;E72</f>
        <v>7-2-702</v>
      </c>
      <c r="M72" s="1" t="b">
        <f>VLOOKUP(L72,[1]Sheet1!$A$1:$D$65536,2,0)=H72</f>
        <v>1</v>
      </c>
    </row>
    <row r="73" s="1" customFormat="1" ht="14.25" spans="1:13">
      <c r="A73" s="1" t="s">
        <v>420</v>
      </c>
      <c r="B73" s="11">
        <v>7</v>
      </c>
      <c r="C73" s="11">
        <v>2</v>
      </c>
      <c r="D73" s="11" t="str">
        <f t="shared" si="8"/>
        <v>8层</v>
      </c>
      <c r="E73" s="38" t="s">
        <v>127</v>
      </c>
      <c r="F73" s="29">
        <v>107.03</v>
      </c>
      <c r="G73" s="29">
        <v>40.89</v>
      </c>
      <c r="H73" s="29">
        <f t="shared" si="9"/>
        <v>147.92</v>
      </c>
      <c r="I73" s="29" t="s">
        <v>71</v>
      </c>
      <c r="J73" s="30">
        <v>6147</v>
      </c>
      <c r="K73" s="42">
        <f t="shared" si="10"/>
        <v>909264</v>
      </c>
      <c r="L73" s="1" t="str">
        <f t="shared" si="11"/>
        <v>7-2-801</v>
      </c>
      <c r="M73" s="1" t="b">
        <f>VLOOKUP(L73,[1]Sheet1!$A$1:$D$65536,2,0)=H73</f>
        <v>1</v>
      </c>
    </row>
    <row r="74" s="1" customFormat="1" ht="14.25" spans="1:13">
      <c r="A74" s="1" t="s">
        <v>421</v>
      </c>
      <c r="B74" s="11">
        <v>7</v>
      </c>
      <c r="C74" s="11">
        <v>2</v>
      </c>
      <c r="D74" s="11" t="str">
        <f t="shared" si="8"/>
        <v>8层</v>
      </c>
      <c r="E74" s="38" t="s">
        <v>129</v>
      </c>
      <c r="F74" s="29">
        <v>107.03</v>
      </c>
      <c r="G74" s="29">
        <v>40.89</v>
      </c>
      <c r="H74" s="29">
        <f t="shared" si="9"/>
        <v>147.92</v>
      </c>
      <c r="I74" s="29" t="s">
        <v>71</v>
      </c>
      <c r="J74" s="30">
        <v>6337</v>
      </c>
      <c r="K74" s="42">
        <f t="shared" si="10"/>
        <v>937369</v>
      </c>
      <c r="L74" s="1" t="str">
        <f t="shared" si="11"/>
        <v>7-2-802</v>
      </c>
      <c r="M74" s="1" t="b">
        <f>VLOOKUP(L74,[1]Sheet1!$A$1:$D$65536,2,0)=H74</f>
        <v>1</v>
      </c>
    </row>
    <row r="75" s="1" customFormat="1" ht="14.25" spans="1:13">
      <c r="A75" s="1" t="s">
        <v>422</v>
      </c>
      <c r="B75" s="11">
        <v>7</v>
      </c>
      <c r="C75" s="11">
        <v>2</v>
      </c>
      <c r="D75" s="11" t="str">
        <f t="shared" si="8"/>
        <v>9层</v>
      </c>
      <c r="E75" s="38" t="s">
        <v>135</v>
      </c>
      <c r="F75" s="29">
        <v>107.03</v>
      </c>
      <c r="G75" s="29">
        <v>40.89</v>
      </c>
      <c r="H75" s="29">
        <f t="shared" si="9"/>
        <v>147.92</v>
      </c>
      <c r="I75" s="29" t="s">
        <v>71</v>
      </c>
      <c r="J75" s="30">
        <v>6177</v>
      </c>
      <c r="K75" s="42">
        <f t="shared" si="10"/>
        <v>913702</v>
      </c>
      <c r="L75" s="1" t="str">
        <f t="shared" si="11"/>
        <v>7-2-901</v>
      </c>
      <c r="M75" s="1" t="b">
        <f>VLOOKUP(L75,[1]Sheet1!$A$1:$D$65536,2,0)=H75</f>
        <v>1</v>
      </c>
    </row>
    <row r="76" s="1" customFormat="1" ht="14.25" spans="1:13">
      <c r="A76" s="1" t="s">
        <v>423</v>
      </c>
      <c r="B76" s="11">
        <v>7</v>
      </c>
      <c r="C76" s="11">
        <v>2</v>
      </c>
      <c r="D76" s="11" t="str">
        <f t="shared" si="8"/>
        <v>9层</v>
      </c>
      <c r="E76" s="38" t="s">
        <v>137</v>
      </c>
      <c r="F76" s="29">
        <v>107.03</v>
      </c>
      <c r="G76" s="29">
        <v>40.89</v>
      </c>
      <c r="H76" s="29">
        <f t="shared" si="9"/>
        <v>147.92</v>
      </c>
      <c r="I76" s="29" t="s">
        <v>71</v>
      </c>
      <c r="J76" s="30">
        <v>6367</v>
      </c>
      <c r="K76" s="42">
        <f t="shared" si="10"/>
        <v>941807</v>
      </c>
      <c r="L76" s="1" t="str">
        <f t="shared" si="11"/>
        <v>7-2-902</v>
      </c>
      <c r="M76" s="1" t="b">
        <f>VLOOKUP(L76,[1]Sheet1!$A$1:$D$65536,2,0)=H76</f>
        <v>1</v>
      </c>
    </row>
    <row r="77" s="1" customFormat="1" ht="14.25" spans="1:13">
      <c r="A77" s="1" t="s">
        <v>424</v>
      </c>
      <c r="B77" s="11">
        <v>7</v>
      </c>
      <c r="C77" s="11">
        <v>2</v>
      </c>
      <c r="D77" s="11" t="str">
        <f>MID(E77,1,2)&amp;"层"</f>
        <v>10层</v>
      </c>
      <c r="E77" s="38" t="s">
        <v>143</v>
      </c>
      <c r="F77" s="29">
        <v>107.03</v>
      </c>
      <c r="G77" s="29">
        <v>40.89</v>
      </c>
      <c r="H77" s="29">
        <f t="shared" si="9"/>
        <v>147.92</v>
      </c>
      <c r="I77" s="29" t="s">
        <v>71</v>
      </c>
      <c r="J77" s="30">
        <v>6207</v>
      </c>
      <c r="K77" s="42">
        <f t="shared" si="10"/>
        <v>918139</v>
      </c>
      <c r="L77" s="1" t="str">
        <f t="shared" si="11"/>
        <v>7-2-1001</v>
      </c>
      <c r="M77" s="1" t="b">
        <f>VLOOKUP(L77,[1]Sheet1!$A$1:$D$65536,2,0)=H77</f>
        <v>1</v>
      </c>
    </row>
    <row r="78" s="1" customFormat="1" ht="14.25" spans="1:13">
      <c r="A78" s="1" t="s">
        <v>425</v>
      </c>
      <c r="B78" s="11">
        <v>7</v>
      </c>
      <c r="C78" s="11">
        <v>2</v>
      </c>
      <c r="D78" s="11" t="str">
        <f t="shared" ref="D78:D110" si="12">MID(E78,1,2)&amp;"层"</f>
        <v>10层</v>
      </c>
      <c r="E78" s="38" t="s">
        <v>145</v>
      </c>
      <c r="F78" s="29">
        <v>107.03</v>
      </c>
      <c r="G78" s="29">
        <v>40.89</v>
      </c>
      <c r="H78" s="29">
        <f t="shared" si="9"/>
        <v>147.92</v>
      </c>
      <c r="I78" s="29" t="s">
        <v>71</v>
      </c>
      <c r="J78" s="30">
        <v>6397</v>
      </c>
      <c r="K78" s="42">
        <f t="shared" si="10"/>
        <v>946244</v>
      </c>
      <c r="L78" s="1" t="str">
        <f t="shared" si="11"/>
        <v>7-2-1002</v>
      </c>
      <c r="M78" s="1" t="b">
        <f>VLOOKUP(L78,[1]Sheet1!$A$1:$D$65536,2,0)=H78</f>
        <v>1</v>
      </c>
    </row>
    <row r="79" s="1" customFormat="1" ht="14.25" spans="1:13">
      <c r="A79" s="1" t="s">
        <v>426</v>
      </c>
      <c r="B79" s="11">
        <v>7</v>
      </c>
      <c r="C79" s="11">
        <v>2</v>
      </c>
      <c r="D79" s="11" t="str">
        <f t="shared" si="12"/>
        <v>11层</v>
      </c>
      <c r="E79" s="38" t="s">
        <v>151</v>
      </c>
      <c r="F79" s="29">
        <v>107.03</v>
      </c>
      <c r="G79" s="29">
        <v>40.89</v>
      </c>
      <c r="H79" s="29">
        <f t="shared" si="9"/>
        <v>147.92</v>
      </c>
      <c r="I79" s="29" t="s">
        <v>71</v>
      </c>
      <c r="J79" s="30">
        <v>6227</v>
      </c>
      <c r="K79" s="42">
        <f t="shared" si="10"/>
        <v>921098</v>
      </c>
      <c r="L79" s="1" t="str">
        <f t="shared" si="11"/>
        <v>7-2-1101</v>
      </c>
      <c r="M79" s="1" t="b">
        <f>VLOOKUP(L79,[1]Sheet1!$A$1:$D$65536,2,0)=H79</f>
        <v>1</v>
      </c>
    </row>
    <row r="80" s="1" customFormat="1" ht="14.25" spans="1:13">
      <c r="A80" s="1" t="s">
        <v>427</v>
      </c>
      <c r="B80" s="11">
        <v>7</v>
      </c>
      <c r="C80" s="11">
        <v>2</v>
      </c>
      <c r="D80" s="11" t="str">
        <f t="shared" si="12"/>
        <v>11层</v>
      </c>
      <c r="E80" s="38" t="s">
        <v>153</v>
      </c>
      <c r="F80" s="29">
        <v>107.03</v>
      </c>
      <c r="G80" s="29">
        <v>40.89</v>
      </c>
      <c r="H80" s="29">
        <f t="shared" si="9"/>
        <v>147.92</v>
      </c>
      <c r="I80" s="29" t="s">
        <v>71</v>
      </c>
      <c r="J80" s="30">
        <v>6417</v>
      </c>
      <c r="K80" s="42">
        <f t="shared" si="10"/>
        <v>949203</v>
      </c>
      <c r="L80" s="1" t="str">
        <f t="shared" si="11"/>
        <v>7-2-1102</v>
      </c>
      <c r="M80" s="1" t="b">
        <f>VLOOKUP(L80,[1]Sheet1!$A$1:$D$65536,2,0)=H80</f>
        <v>1</v>
      </c>
    </row>
    <row r="81" s="1" customFormat="1" ht="14.25" spans="1:13">
      <c r="A81" s="1" t="s">
        <v>428</v>
      </c>
      <c r="B81" s="11">
        <v>7</v>
      </c>
      <c r="C81" s="11">
        <v>2</v>
      </c>
      <c r="D81" s="11" t="str">
        <f t="shared" si="12"/>
        <v>12层</v>
      </c>
      <c r="E81" s="38" t="s">
        <v>159</v>
      </c>
      <c r="F81" s="29">
        <v>107.03</v>
      </c>
      <c r="G81" s="29">
        <v>40.89</v>
      </c>
      <c r="H81" s="29">
        <f t="shared" si="9"/>
        <v>147.92</v>
      </c>
      <c r="I81" s="29" t="s">
        <v>71</v>
      </c>
      <c r="J81" s="30">
        <v>6247</v>
      </c>
      <c r="K81" s="42">
        <f t="shared" si="10"/>
        <v>924056</v>
      </c>
      <c r="L81" s="1" t="str">
        <f t="shared" si="11"/>
        <v>7-2-1201</v>
      </c>
      <c r="M81" s="1" t="b">
        <f>VLOOKUP(L81,[1]Sheet1!$A$1:$D$65536,2,0)=H81</f>
        <v>1</v>
      </c>
    </row>
    <row r="82" s="1" customFormat="1" ht="14.25" spans="1:13">
      <c r="A82" s="1" t="s">
        <v>429</v>
      </c>
      <c r="B82" s="11">
        <v>7</v>
      </c>
      <c r="C82" s="11">
        <v>2</v>
      </c>
      <c r="D82" s="11" t="str">
        <f t="shared" si="12"/>
        <v>12层</v>
      </c>
      <c r="E82" s="38" t="s">
        <v>161</v>
      </c>
      <c r="F82" s="29">
        <v>107.03</v>
      </c>
      <c r="G82" s="29">
        <v>40.89</v>
      </c>
      <c r="H82" s="29">
        <f t="shared" si="9"/>
        <v>147.92</v>
      </c>
      <c r="I82" s="29" t="s">
        <v>71</v>
      </c>
      <c r="J82" s="30">
        <v>6437</v>
      </c>
      <c r="K82" s="42">
        <f t="shared" si="10"/>
        <v>952161</v>
      </c>
      <c r="L82" s="1" t="str">
        <f t="shared" si="11"/>
        <v>7-2-1202</v>
      </c>
      <c r="M82" s="1" t="b">
        <f>VLOOKUP(L82,[1]Sheet1!$A$1:$D$65536,2,0)=H82</f>
        <v>1</v>
      </c>
    </row>
    <row r="83" s="1" customFormat="1" ht="14.25" spans="1:13">
      <c r="A83" s="1" t="s">
        <v>430</v>
      </c>
      <c r="B83" s="11">
        <v>7</v>
      </c>
      <c r="C83" s="11">
        <v>2</v>
      </c>
      <c r="D83" s="11" t="str">
        <f t="shared" si="12"/>
        <v>13层</v>
      </c>
      <c r="E83" s="38" t="s">
        <v>167</v>
      </c>
      <c r="F83" s="29">
        <v>107.03</v>
      </c>
      <c r="G83" s="29">
        <v>40.89</v>
      </c>
      <c r="H83" s="29">
        <f t="shared" si="9"/>
        <v>147.92</v>
      </c>
      <c r="I83" s="29" t="s">
        <v>71</v>
      </c>
      <c r="J83" s="30">
        <v>6267</v>
      </c>
      <c r="K83" s="42">
        <f t="shared" si="10"/>
        <v>927015</v>
      </c>
      <c r="L83" s="1" t="str">
        <f t="shared" si="11"/>
        <v>7-2-1301</v>
      </c>
      <c r="M83" s="1" t="b">
        <f>VLOOKUP(L83,[1]Sheet1!$A$1:$D$65536,2,0)=H83</f>
        <v>1</v>
      </c>
    </row>
    <row r="84" s="1" customFormat="1" ht="14.25" spans="1:13">
      <c r="A84" s="1" t="s">
        <v>431</v>
      </c>
      <c r="B84" s="11">
        <v>7</v>
      </c>
      <c r="C84" s="11">
        <v>2</v>
      </c>
      <c r="D84" s="11" t="str">
        <f t="shared" si="12"/>
        <v>13层</v>
      </c>
      <c r="E84" s="38" t="s">
        <v>169</v>
      </c>
      <c r="F84" s="29">
        <v>107.03</v>
      </c>
      <c r="G84" s="29">
        <v>40.89</v>
      </c>
      <c r="H84" s="29">
        <f t="shared" si="9"/>
        <v>147.92</v>
      </c>
      <c r="I84" s="29" t="s">
        <v>71</v>
      </c>
      <c r="J84" s="30">
        <v>6457</v>
      </c>
      <c r="K84" s="42">
        <f t="shared" si="10"/>
        <v>955119</v>
      </c>
      <c r="L84" s="1" t="str">
        <f t="shared" si="11"/>
        <v>7-2-1302</v>
      </c>
      <c r="M84" s="1" t="b">
        <f>VLOOKUP(L84,[1]Sheet1!$A$1:$D$65536,2,0)=H84</f>
        <v>1</v>
      </c>
    </row>
    <row r="85" s="1" customFormat="1" ht="14.25" spans="1:13">
      <c r="A85" s="1" t="s">
        <v>432</v>
      </c>
      <c r="B85" s="11">
        <v>7</v>
      </c>
      <c r="C85" s="11">
        <v>2</v>
      </c>
      <c r="D85" s="11" t="str">
        <f t="shared" si="12"/>
        <v>14层</v>
      </c>
      <c r="E85" s="38" t="s">
        <v>175</v>
      </c>
      <c r="F85" s="29">
        <v>107.03</v>
      </c>
      <c r="G85" s="29">
        <v>40.89</v>
      </c>
      <c r="H85" s="29">
        <f t="shared" si="9"/>
        <v>147.92</v>
      </c>
      <c r="I85" s="29" t="s">
        <v>71</v>
      </c>
      <c r="J85" s="30">
        <v>6207</v>
      </c>
      <c r="K85" s="42">
        <f t="shared" si="10"/>
        <v>918139</v>
      </c>
      <c r="L85" s="1" t="str">
        <f t="shared" si="11"/>
        <v>7-2-1401</v>
      </c>
      <c r="M85" s="1" t="b">
        <f>VLOOKUP(L85,[1]Sheet1!$A$1:$D$65536,2,0)=H85</f>
        <v>1</v>
      </c>
    </row>
    <row r="86" s="1" customFormat="1" ht="14.25" spans="1:13">
      <c r="A86" s="1" t="s">
        <v>433</v>
      </c>
      <c r="B86" s="11">
        <v>7</v>
      </c>
      <c r="C86" s="11">
        <v>2</v>
      </c>
      <c r="D86" s="11" t="str">
        <f t="shared" si="12"/>
        <v>14层</v>
      </c>
      <c r="E86" s="38" t="s">
        <v>177</v>
      </c>
      <c r="F86" s="29">
        <v>107.03</v>
      </c>
      <c r="G86" s="29">
        <v>40.89</v>
      </c>
      <c r="H86" s="29">
        <f t="shared" si="9"/>
        <v>147.92</v>
      </c>
      <c r="I86" s="29" t="s">
        <v>71</v>
      </c>
      <c r="J86" s="30">
        <v>6397</v>
      </c>
      <c r="K86" s="42">
        <f t="shared" si="10"/>
        <v>946244</v>
      </c>
      <c r="L86" s="1" t="str">
        <f t="shared" si="11"/>
        <v>7-2-1402</v>
      </c>
      <c r="M86" s="1" t="b">
        <f>VLOOKUP(L86,[1]Sheet1!$A$1:$D$65536,2,0)=H86</f>
        <v>1</v>
      </c>
    </row>
    <row r="87" s="1" customFormat="1" ht="14.25" spans="1:13">
      <c r="A87" s="1" t="s">
        <v>434</v>
      </c>
      <c r="B87" s="11">
        <v>7</v>
      </c>
      <c r="C87" s="11">
        <v>2</v>
      </c>
      <c r="D87" s="11" t="str">
        <f t="shared" si="12"/>
        <v>15层</v>
      </c>
      <c r="E87" s="38" t="s">
        <v>183</v>
      </c>
      <c r="F87" s="29">
        <v>107.03</v>
      </c>
      <c r="G87" s="29">
        <v>40.89</v>
      </c>
      <c r="H87" s="29">
        <f t="shared" si="9"/>
        <v>147.92</v>
      </c>
      <c r="I87" s="29" t="s">
        <v>71</v>
      </c>
      <c r="J87" s="30">
        <v>6307</v>
      </c>
      <c r="K87" s="42">
        <f t="shared" si="10"/>
        <v>932931</v>
      </c>
      <c r="L87" s="1" t="str">
        <f t="shared" si="11"/>
        <v>7-2-1501</v>
      </c>
      <c r="M87" s="1" t="b">
        <f>VLOOKUP(L87,[1]Sheet1!$A$1:$D$65536,2,0)=H87</f>
        <v>1</v>
      </c>
    </row>
    <row r="88" s="1" customFormat="1" ht="14.25" spans="1:13">
      <c r="A88" s="1" t="s">
        <v>435</v>
      </c>
      <c r="B88" s="11">
        <v>7</v>
      </c>
      <c r="C88" s="11">
        <v>2</v>
      </c>
      <c r="D88" s="11" t="str">
        <f t="shared" si="12"/>
        <v>15层</v>
      </c>
      <c r="E88" s="38" t="s">
        <v>185</v>
      </c>
      <c r="F88" s="29">
        <v>107.03</v>
      </c>
      <c r="G88" s="29">
        <v>40.89</v>
      </c>
      <c r="H88" s="29">
        <f t="shared" si="9"/>
        <v>147.92</v>
      </c>
      <c r="I88" s="29" t="s">
        <v>71</v>
      </c>
      <c r="J88" s="30">
        <v>6497</v>
      </c>
      <c r="K88" s="42">
        <f t="shared" si="10"/>
        <v>961036</v>
      </c>
      <c r="L88" s="1" t="str">
        <f t="shared" si="11"/>
        <v>7-2-1502</v>
      </c>
      <c r="M88" s="1" t="b">
        <f>VLOOKUP(L88,[1]Sheet1!$A$1:$D$65536,2,0)=H88</f>
        <v>1</v>
      </c>
    </row>
    <row r="89" s="1" customFormat="1" ht="14.25" spans="1:13">
      <c r="A89" s="1" t="s">
        <v>436</v>
      </c>
      <c r="B89" s="11">
        <v>7</v>
      </c>
      <c r="C89" s="11">
        <v>2</v>
      </c>
      <c r="D89" s="11" t="str">
        <f t="shared" si="12"/>
        <v>16层</v>
      </c>
      <c r="E89" s="38" t="s">
        <v>191</v>
      </c>
      <c r="F89" s="29">
        <v>107.03</v>
      </c>
      <c r="G89" s="29">
        <v>40.89</v>
      </c>
      <c r="H89" s="29">
        <f t="shared" si="9"/>
        <v>147.92</v>
      </c>
      <c r="I89" s="29" t="s">
        <v>71</v>
      </c>
      <c r="J89" s="30">
        <v>6317</v>
      </c>
      <c r="K89" s="42">
        <f t="shared" si="10"/>
        <v>934411</v>
      </c>
      <c r="L89" s="1" t="str">
        <f t="shared" si="11"/>
        <v>7-2-1601</v>
      </c>
      <c r="M89" s="1" t="b">
        <f>VLOOKUP(L89,[1]Sheet1!$A$1:$D$65536,2,0)=H89</f>
        <v>1</v>
      </c>
    </row>
    <row r="90" s="31" customFormat="1" ht="14.25" spans="1:13">
      <c r="A90" s="31" t="s">
        <v>437</v>
      </c>
      <c r="B90" s="32">
        <v>7</v>
      </c>
      <c r="C90" s="32">
        <v>2</v>
      </c>
      <c r="D90" s="32" t="str">
        <f t="shared" si="12"/>
        <v>16层</v>
      </c>
      <c r="E90" s="43" t="s">
        <v>193</v>
      </c>
      <c r="F90" s="34">
        <v>107.03</v>
      </c>
      <c r="G90" s="34">
        <v>40.89</v>
      </c>
      <c r="H90" s="34">
        <f t="shared" si="9"/>
        <v>147.92</v>
      </c>
      <c r="I90" s="34" t="s">
        <v>71</v>
      </c>
      <c r="J90" s="35">
        <v>6460</v>
      </c>
      <c r="K90" s="44">
        <f t="shared" si="10"/>
        <v>955563</v>
      </c>
      <c r="L90" s="31" t="str">
        <f t="shared" si="11"/>
        <v>7-2-1602</v>
      </c>
      <c r="M90" s="31" t="b">
        <f>VLOOKUP(L90,[1]Sheet1!$A$1:$D$65536,2,0)=H90</f>
        <v>1</v>
      </c>
    </row>
    <row r="91" s="31" customFormat="1" ht="14.25" spans="1:13">
      <c r="A91" s="31" t="s">
        <v>438</v>
      </c>
      <c r="B91" s="32">
        <v>7</v>
      </c>
      <c r="C91" s="32">
        <v>2</v>
      </c>
      <c r="D91" s="32" t="str">
        <f t="shared" si="12"/>
        <v>17层</v>
      </c>
      <c r="E91" s="43" t="s">
        <v>199</v>
      </c>
      <c r="F91" s="34">
        <v>107.03</v>
      </c>
      <c r="G91" s="34">
        <v>40.89</v>
      </c>
      <c r="H91" s="34">
        <f t="shared" si="9"/>
        <v>147.92</v>
      </c>
      <c r="I91" s="34" t="s">
        <v>71</v>
      </c>
      <c r="J91" s="35">
        <v>6327</v>
      </c>
      <c r="K91" s="44">
        <f t="shared" si="10"/>
        <v>935890</v>
      </c>
      <c r="L91" s="31" t="str">
        <f t="shared" si="11"/>
        <v>7-2-1701</v>
      </c>
      <c r="M91" s="31" t="b">
        <f>VLOOKUP(L91,[1]Sheet1!$A$1:$D$65536,2,0)=H91</f>
        <v>1</v>
      </c>
    </row>
    <row r="92" s="31" customFormat="1" ht="14.25" spans="1:13">
      <c r="A92" s="31" t="s">
        <v>439</v>
      </c>
      <c r="B92" s="32">
        <v>7</v>
      </c>
      <c r="C92" s="32">
        <v>2</v>
      </c>
      <c r="D92" s="32" t="str">
        <f t="shared" si="12"/>
        <v>17层</v>
      </c>
      <c r="E92" s="43" t="s">
        <v>201</v>
      </c>
      <c r="F92" s="34">
        <v>107.03</v>
      </c>
      <c r="G92" s="34">
        <v>40.89</v>
      </c>
      <c r="H92" s="34">
        <f t="shared" si="9"/>
        <v>147.92</v>
      </c>
      <c r="I92" s="34" t="s">
        <v>71</v>
      </c>
      <c r="J92" s="35">
        <v>6470</v>
      </c>
      <c r="K92" s="44">
        <f t="shared" si="10"/>
        <v>957042</v>
      </c>
      <c r="L92" s="31" t="str">
        <f t="shared" si="11"/>
        <v>7-2-1702</v>
      </c>
      <c r="M92" s="31" t="b">
        <f>VLOOKUP(L92,[1]Sheet1!$A$1:$D$65536,2,0)=H92</f>
        <v>1</v>
      </c>
    </row>
    <row r="93" s="31" customFormat="1" ht="14.25" spans="1:13">
      <c r="A93" s="31" t="s">
        <v>440</v>
      </c>
      <c r="B93" s="32">
        <v>7</v>
      </c>
      <c r="C93" s="32">
        <v>2</v>
      </c>
      <c r="D93" s="32" t="str">
        <f t="shared" si="12"/>
        <v>18层</v>
      </c>
      <c r="E93" s="43" t="s">
        <v>207</v>
      </c>
      <c r="F93" s="34">
        <v>107.03</v>
      </c>
      <c r="G93" s="34">
        <v>40.89</v>
      </c>
      <c r="H93" s="34">
        <f t="shared" si="9"/>
        <v>147.92</v>
      </c>
      <c r="I93" s="34" t="s">
        <v>71</v>
      </c>
      <c r="J93" s="35">
        <v>6247</v>
      </c>
      <c r="K93" s="44">
        <f t="shared" si="10"/>
        <v>924056</v>
      </c>
      <c r="L93" s="31" t="str">
        <f t="shared" si="11"/>
        <v>7-2-1801</v>
      </c>
      <c r="M93" s="31" t="b">
        <f>VLOOKUP(L93,[1]Sheet1!$A$1:$D$65536,2,0)=H93</f>
        <v>1</v>
      </c>
    </row>
    <row r="94" s="31" customFormat="1" ht="14.25" spans="1:13">
      <c r="A94" s="31" t="s">
        <v>441</v>
      </c>
      <c r="B94" s="32">
        <v>7</v>
      </c>
      <c r="C94" s="32">
        <v>2</v>
      </c>
      <c r="D94" s="32" t="str">
        <f t="shared" si="12"/>
        <v>18层</v>
      </c>
      <c r="E94" s="43" t="s">
        <v>209</v>
      </c>
      <c r="F94" s="34">
        <v>107.03</v>
      </c>
      <c r="G94" s="34">
        <v>40.89</v>
      </c>
      <c r="H94" s="34">
        <f t="shared" si="9"/>
        <v>147.92</v>
      </c>
      <c r="I94" s="34" t="s">
        <v>71</v>
      </c>
      <c r="J94" s="35">
        <v>6437</v>
      </c>
      <c r="K94" s="44">
        <f t="shared" si="10"/>
        <v>952161</v>
      </c>
      <c r="L94" s="31" t="str">
        <f t="shared" si="11"/>
        <v>7-2-1802</v>
      </c>
      <c r="M94" s="31" t="b">
        <f>VLOOKUP(L94,[1]Sheet1!$A$1:$D$65536,2,0)=H94</f>
        <v>1</v>
      </c>
    </row>
    <row r="95" s="31" customFormat="1" ht="14.25" spans="1:13">
      <c r="A95" s="31" t="s">
        <v>442</v>
      </c>
      <c r="B95" s="32">
        <v>7</v>
      </c>
      <c r="C95" s="32">
        <v>2</v>
      </c>
      <c r="D95" s="32" t="str">
        <f t="shared" si="12"/>
        <v>19层</v>
      </c>
      <c r="E95" s="43" t="s">
        <v>215</v>
      </c>
      <c r="F95" s="34">
        <v>107.03</v>
      </c>
      <c r="G95" s="34">
        <v>40.89</v>
      </c>
      <c r="H95" s="34">
        <f t="shared" si="9"/>
        <v>147.92</v>
      </c>
      <c r="I95" s="34" t="s">
        <v>71</v>
      </c>
      <c r="J95" s="35">
        <v>6347</v>
      </c>
      <c r="K95" s="44">
        <f t="shared" si="10"/>
        <v>938848</v>
      </c>
      <c r="L95" s="31" t="str">
        <f t="shared" si="11"/>
        <v>7-2-1901</v>
      </c>
      <c r="M95" s="31" t="b">
        <f>VLOOKUP(L95,[1]Sheet1!$A$1:$D$65536,2,0)=H95</f>
        <v>1</v>
      </c>
    </row>
    <row r="96" s="31" customFormat="1" ht="14.25" spans="1:13">
      <c r="A96" s="31" t="s">
        <v>443</v>
      </c>
      <c r="B96" s="32">
        <v>7</v>
      </c>
      <c r="C96" s="32">
        <v>2</v>
      </c>
      <c r="D96" s="32" t="str">
        <f t="shared" si="12"/>
        <v>19层</v>
      </c>
      <c r="E96" s="43" t="s">
        <v>217</v>
      </c>
      <c r="F96" s="34">
        <v>107.03</v>
      </c>
      <c r="G96" s="34">
        <v>40.89</v>
      </c>
      <c r="H96" s="34">
        <f t="shared" si="9"/>
        <v>147.92</v>
      </c>
      <c r="I96" s="34" t="s">
        <v>71</v>
      </c>
      <c r="J96" s="35">
        <v>6490</v>
      </c>
      <c r="K96" s="44">
        <f t="shared" si="10"/>
        <v>960001</v>
      </c>
      <c r="L96" s="31" t="str">
        <f t="shared" si="11"/>
        <v>7-2-1902</v>
      </c>
      <c r="M96" s="31" t="b">
        <f>VLOOKUP(L96,[1]Sheet1!$A$1:$D$65536,2,0)=H96</f>
        <v>1</v>
      </c>
    </row>
    <row r="97" s="31" customFormat="1" ht="14.25" spans="1:13">
      <c r="A97" s="31" t="s">
        <v>444</v>
      </c>
      <c r="B97" s="32">
        <v>7</v>
      </c>
      <c r="C97" s="32">
        <v>2</v>
      </c>
      <c r="D97" s="32" t="str">
        <f t="shared" si="12"/>
        <v>20层</v>
      </c>
      <c r="E97" s="43" t="s">
        <v>223</v>
      </c>
      <c r="F97" s="34">
        <v>107.03</v>
      </c>
      <c r="G97" s="34">
        <v>40.89</v>
      </c>
      <c r="H97" s="34">
        <f t="shared" si="9"/>
        <v>147.92</v>
      </c>
      <c r="I97" s="34" t="s">
        <v>71</v>
      </c>
      <c r="J97" s="35">
        <v>6357</v>
      </c>
      <c r="K97" s="44">
        <f t="shared" si="10"/>
        <v>940327</v>
      </c>
      <c r="L97" s="31" t="str">
        <f t="shared" si="11"/>
        <v>7-2-2001</v>
      </c>
      <c r="M97" s="31" t="b">
        <f>VLOOKUP(L97,[1]Sheet1!$A$1:$D$65536,2,0)=H97</f>
        <v>1</v>
      </c>
    </row>
    <row r="98" s="31" customFormat="1" ht="14.25" spans="1:13">
      <c r="A98" s="31" t="s">
        <v>445</v>
      </c>
      <c r="B98" s="32">
        <v>7</v>
      </c>
      <c r="C98" s="32">
        <v>2</v>
      </c>
      <c r="D98" s="32" t="str">
        <f t="shared" si="12"/>
        <v>20层</v>
      </c>
      <c r="E98" s="43" t="s">
        <v>225</v>
      </c>
      <c r="F98" s="34">
        <v>107.03</v>
      </c>
      <c r="G98" s="34">
        <v>40.89</v>
      </c>
      <c r="H98" s="34">
        <f t="shared" si="9"/>
        <v>147.92</v>
      </c>
      <c r="I98" s="34" t="s">
        <v>71</v>
      </c>
      <c r="J98" s="35">
        <v>6500</v>
      </c>
      <c r="K98" s="44">
        <f t="shared" si="10"/>
        <v>961480</v>
      </c>
      <c r="L98" s="31" t="str">
        <f t="shared" si="11"/>
        <v>7-2-2002</v>
      </c>
      <c r="M98" s="31" t="b">
        <f>VLOOKUP(L98,[1]Sheet1!$A$1:$D$65536,2,0)=H98</f>
        <v>1</v>
      </c>
    </row>
    <row r="99" s="1" customFormat="1" ht="14.25" spans="1:13">
      <c r="A99" s="1" t="s">
        <v>446</v>
      </c>
      <c r="B99" s="11">
        <v>7</v>
      </c>
      <c r="C99" s="11">
        <v>2</v>
      </c>
      <c r="D99" s="11" t="str">
        <f t="shared" si="12"/>
        <v>21层</v>
      </c>
      <c r="E99" s="38" t="s">
        <v>231</v>
      </c>
      <c r="F99" s="29">
        <v>107.03</v>
      </c>
      <c r="G99" s="29">
        <v>40.89</v>
      </c>
      <c r="H99" s="29">
        <f t="shared" si="9"/>
        <v>147.92</v>
      </c>
      <c r="I99" s="29" t="s">
        <v>71</v>
      </c>
      <c r="J99" s="30">
        <v>6347</v>
      </c>
      <c r="K99" s="42">
        <f t="shared" si="10"/>
        <v>938848</v>
      </c>
      <c r="L99" s="1" t="str">
        <f t="shared" si="11"/>
        <v>7-2-2101</v>
      </c>
      <c r="M99" s="1" t="b">
        <f>VLOOKUP(L99,[1]Sheet1!$A$1:$D$65536,2,0)=H99</f>
        <v>1</v>
      </c>
    </row>
    <row r="100" s="31" customFormat="1" ht="14.25" spans="1:13">
      <c r="A100" s="31" t="s">
        <v>447</v>
      </c>
      <c r="B100" s="32">
        <v>7</v>
      </c>
      <c r="C100" s="32">
        <v>2</v>
      </c>
      <c r="D100" s="32" t="str">
        <f t="shared" si="12"/>
        <v>21层</v>
      </c>
      <c r="E100" s="43" t="s">
        <v>233</v>
      </c>
      <c r="F100" s="34">
        <v>107.03</v>
      </c>
      <c r="G100" s="34">
        <v>40.89</v>
      </c>
      <c r="H100" s="34">
        <f t="shared" si="9"/>
        <v>147.92</v>
      </c>
      <c r="I100" s="34" t="s">
        <v>71</v>
      </c>
      <c r="J100" s="35">
        <v>6490</v>
      </c>
      <c r="K100" s="42">
        <f t="shared" si="10"/>
        <v>960001</v>
      </c>
      <c r="L100" s="31" t="str">
        <f t="shared" si="11"/>
        <v>7-2-2102</v>
      </c>
      <c r="M100" s="31" t="b">
        <f>VLOOKUP(L100,[1]Sheet1!$A$1:$D$65536,2,0)=H100</f>
        <v>1</v>
      </c>
    </row>
    <row r="101" s="31" customFormat="1" ht="14.25" spans="1:13">
      <c r="A101" s="31" t="s">
        <v>448</v>
      </c>
      <c r="B101" s="32">
        <v>7</v>
      </c>
      <c r="C101" s="32">
        <v>2</v>
      </c>
      <c r="D101" s="32" t="str">
        <f t="shared" si="12"/>
        <v>22层</v>
      </c>
      <c r="E101" s="43" t="s">
        <v>239</v>
      </c>
      <c r="F101" s="34">
        <v>107.03</v>
      </c>
      <c r="G101" s="34">
        <v>40.89</v>
      </c>
      <c r="H101" s="34">
        <f t="shared" si="9"/>
        <v>147.92</v>
      </c>
      <c r="I101" s="34" t="s">
        <v>71</v>
      </c>
      <c r="J101" s="35">
        <v>6337</v>
      </c>
      <c r="K101" s="42">
        <f t="shared" si="10"/>
        <v>937369</v>
      </c>
      <c r="L101" s="31" t="str">
        <f t="shared" si="11"/>
        <v>7-2-2201</v>
      </c>
      <c r="M101" s="31" t="b">
        <f>VLOOKUP(L101,[1]Sheet1!$A$1:$D$65536,2,0)=H101</f>
        <v>1</v>
      </c>
    </row>
    <row r="102" s="31" customFormat="1" ht="14.25" spans="1:13">
      <c r="A102" s="31" t="s">
        <v>449</v>
      </c>
      <c r="B102" s="32">
        <v>7</v>
      </c>
      <c r="C102" s="32">
        <v>2</v>
      </c>
      <c r="D102" s="32" t="str">
        <f t="shared" si="12"/>
        <v>22层</v>
      </c>
      <c r="E102" s="43" t="s">
        <v>241</v>
      </c>
      <c r="F102" s="34">
        <v>107.03</v>
      </c>
      <c r="G102" s="34">
        <v>40.89</v>
      </c>
      <c r="H102" s="34">
        <f t="shared" si="9"/>
        <v>147.92</v>
      </c>
      <c r="I102" s="34" t="s">
        <v>71</v>
      </c>
      <c r="J102" s="35">
        <v>6480</v>
      </c>
      <c r="K102" s="42">
        <f t="shared" si="10"/>
        <v>958522</v>
      </c>
      <c r="L102" s="31" t="str">
        <f t="shared" si="11"/>
        <v>7-2-2202</v>
      </c>
      <c r="M102" s="31" t="b">
        <f>VLOOKUP(L102,[1]Sheet1!$A$1:$D$65536,2,0)=H102</f>
        <v>1</v>
      </c>
    </row>
    <row r="103" s="31" customFormat="1" ht="14.25" spans="1:13">
      <c r="A103" s="31" t="s">
        <v>450</v>
      </c>
      <c r="B103" s="32">
        <v>7</v>
      </c>
      <c r="C103" s="32">
        <v>2</v>
      </c>
      <c r="D103" s="32" t="str">
        <f t="shared" si="12"/>
        <v>23层</v>
      </c>
      <c r="E103" s="43" t="s">
        <v>247</v>
      </c>
      <c r="F103" s="34">
        <v>107.03</v>
      </c>
      <c r="G103" s="34">
        <v>40.89</v>
      </c>
      <c r="H103" s="34">
        <f t="shared" si="9"/>
        <v>147.92</v>
      </c>
      <c r="I103" s="34" t="s">
        <v>71</v>
      </c>
      <c r="J103" s="35">
        <v>6327</v>
      </c>
      <c r="K103" s="42">
        <f t="shared" si="10"/>
        <v>935890</v>
      </c>
      <c r="L103" s="31" t="str">
        <f t="shared" si="11"/>
        <v>7-2-2301</v>
      </c>
      <c r="M103" s="31" t="b">
        <f>VLOOKUP(L103,[1]Sheet1!$A$1:$D$65536,2,0)=H103</f>
        <v>1</v>
      </c>
    </row>
    <row r="104" s="31" customFormat="1" ht="14.25" spans="1:13">
      <c r="A104" s="31" t="s">
        <v>451</v>
      </c>
      <c r="B104" s="32">
        <v>7</v>
      </c>
      <c r="C104" s="32">
        <v>2</v>
      </c>
      <c r="D104" s="32" t="str">
        <f t="shared" si="12"/>
        <v>23层</v>
      </c>
      <c r="E104" s="43" t="s">
        <v>249</v>
      </c>
      <c r="F104" s="34">
        <v>107.03</v>
      </c>
      <c r="G104" s="34">
        <v>40.89</v>
      </c>
      <c r="H104" s="34">
        <f t="shared" si="9"/>
        <v>147.92</v>
      </c>
      <c r="I104" s="34" t="s">
        <v>71</v>
      </c>
      <c r="J104" s="35">
        <v>6470</v>
      </c>
      <c r="K104" s="42">
        <f t="shared" si="10"/>
        <v>957042</v>
      </c>
      <c r="L104" s="31" t="str">
        <f t="shared" si="11"/>
        <v>7-2-2302</v>
      </c>
      <c r="M104" s="31" t="b">
        <f>VLOOKUP(L104,[1]Sheet1!$A$1:$D$65536,2,0)=H104</f>
        <v>1</v>
      </c>
    </row>
    <row r="105" s="31" customFormat="1" ht="14.25" spans="1:13">
      <c r="A105" s="31" t="s">
        <v>452</v>
      </c>
      <c r="B105" s="32">
        <v>7</v>
      </c>
      <c r="C105" s="32">
        <v>2</v>
      </c>
      <c r="D105" s="32" t="str">
        <f t="shared" si="12"/>
        <v>24层</v>
      </c>
      <c r="E105" s="43" t="s">
        <v>255</v>
      </c>
      <c r="F105" s="34">
        <v>107.03</v>
      </c>
      <c r="G105" s="34">
        <v>40.89</v>
      </c>
      <c r="H105" s="34">
        <f t="shared" si="9"/>
        <v>147.92</v>
      </c>
      <c r="I105" s="34" t="s">
        <v>71</v>
      </c>
      <c r="J105" s="35">
        <v>6317</v>
      </c>
      <c r="K105" s="42">
        <f t="shared" si="10"/>
        <v>934411</v>
      </c>
      <c r="L105" s="31" t="str">
        <f t="shared" si="11"/>
        <v>7-2-2401</v>
      </c>
      <c r="M105" s="31" t="b">
        <f>VLOOKUP(L105,[1]Sheet1!$A$1:$D$65536,2,0)=H105</f>
        <v>1</v>
      </c>
    </row>
    <row r="106" s="31" customFormat="1" ht="14.25" spans="1:13">
      <c r="A106" s="31" t="s">
        <v>453</v>
      </c>
      <c r="B106" s="32">
        <v>7</v>
      </c>
      <c r="C106" s="32">
        <v>2</v>
      </c>
      <c r="D106" s="32" t="str">
        <f t="shared" si="12"/>
        <v>24层</v>
      </c>
      <c r="E106" s="43" t="s">
        <v>257</v>
      </c>
      <c r="F106" s="34">
        <v>107.03</v>
      </c>
      <c r="G106" s="34">
        <v>40.89</v>
      </c>
      <c r="H106" s="34">
        <f t="shared" si="9"/>
        <v>147.92</v>
      </c>
      <c r="I106" s="34" t="s">
        <v>71</v>
      </c>
      <c r="J106" s="35">
        <v>6460</v>
      </c>
      <c r="K106" s="42">
        <f t="shared" si="10"/>
        <v>955563</v>
      </c>
      <c r="L106" s="31" t="str">
        <f t="shared" si="11"/>
        <v>7-2-2402</v>
      </c>
      <c r="M106" s="31" t="b">
        <f>VLOOKUP(L106,[1]Sheet1!$A$1:$D$65536,2,0)=H106</f>
        <v>1</v>
      </c>
    </row>
    <row r="107" s="1" customFormat="1" ht="14.25" spans="1:13">
      <c r="A107" s="1" t="s">
        <v>454</v>
      </c>
      <c r="B107" s="11">
        <v>7</v>
      </c>
      <c r="C107" s="11">
        <v>2</v>
      </c>
      <c r="D107" s="11" t="str">
        <f t="shared" si="12"/>
        <v>25层</v>
      </c>
      <c r="E107" s="38" t="s">
        <v>263</v>
      </c>
      <c r="F107" s="29">
        <v>107.03</v>
      </c>
      <c r="G107" s="29">
        <v>40.89</v>
      </c>
      <c r="H107" s="29">
        <f t="shared" si="9"/>
        <v>147.92</v>
      </c>
      <c r="I107" s="29" t="s">
        <v>71</v>
      </c>
      <c r="J107" s="30">
        <v>6217</v>
      </c>
      <c r="K107" s="42">
        <f t="shared" si="10"/>
        <v>919619</v>
      </c>
      <c r="L107" s="1" t="str">
        <f t="shared" si="11"/>
        <v>7-2-2501</v>
      </c>
      <c r="M107" s="1" t="b">
        <f>VLOOKUP(L107,[1]Sheet1!$A$1:$D$65536,2,0)=H107</f>
        <v>1</v>
      </c>
    </row>
    <row r="108" s="1" customFormat="1" ht="14.25" spans="1:13">
      <c r="A108" s="1" t="s">
        <v>455</v>
      </c>
      <c r="B108" s="11">
        <v>7</v>
      </c>
      <c r="C108" s="11">
        <v>2</v>
      </c>
      <c r="D108" s="11" t="str">
        <f t="shared" si="12"/>
        <v>25层</v>
      </c>
      <c r="E108" s="38" t="s">
        <v>265</v>
      </c>
      <c r="F108" s="29">
        <v>107.03</v>
      </c>
      <c r="G108" s="29">
        <v>40.89</v>
      </c>
      <c r="H108" s="29">
        <f t="shared" si="9"/>
        <v>147.92</v>
      </c>
      <c r="I108" s="29" t="s">
        <v>71</v>
      </c>
      <c r="J108" s="30">
        <v>6407</v>
      </c>
      <c r="K108" s="42">
        <f t="shared" si="10"/>
        <v>947723</v>
      </c>
      <c r="L108" s="1" t="str">
        <f t="shared" si="11"/>
        <v>7-2-2502</v>
      </c>
      <c r="M108" s="1" t="b">
        <f>VLOOKUP(L108,[1]Sheet1!$A$1:$D$65536,2,0)=H108</f>
        <v>1</v>
      </c>
    </row>
    <row r="109" s="1" customFormat="1" ht="14.25" spans="1:13">
      <c r="A109" s="1" t="s">
        <v>456</v>
      </c>
      <c r="B109" s="11">
        <v>7</v>
      </c>
      <c r="C109" s="11">
        <v>2</v>
      </c>
      <c r="D109" s="11" t="str">
        <f t="shared" si="12"/>
        <v>26层</v>
      </c>
      <c r="E109" s="38" t="s">
        <v>271</v>
      </c>
      <c r="F109" s="29">
        <v>107.03</v>
      </c>
      <c r="G109" s="29">
        <v>40.89</v>
      </c>
      <c r="H109" s="29">
        <f t="shared" si="9"/>
        <v>147.92</v>
      </c>
      <c r="I109" s="29" t="s">
        <v>71</v>
      </c>
      <c r="J109" s="30">
        <v>5717</v>
      </c>
      <c r="K109" s="42">
        <f t="shared" si="10"/>
        <v>845659</v>
      </c>
      <c r="L109" s="1" t="str">
        <f t="shared" si="11"/>
        <v>7-2-2601</v>
      </c>
      <c r="M109" s="1" t="b">
        <f>VLOOKUP(L109,[1]Sheet1!$A$1:$D$65536,2,0)=H109</f>
        <v>1</v>
      </c>
    </row>
    <row r="110" s="1" customFormat="1" ht="14.25" spans="1:13">
      <c r="A110" s="1" t="s">
        <v>457</v>
      </c>
      <c r="B110" s="11">
        <v>7</v>
      </c>
      <c r="C110" s="11">
        <v>2</v>
      </c>
      <c r="D110" s="11" t="str">
        <f t="shared" si="12"/>
        <v>26层</v>
      </c>
      <c r="E110" s="38" t="s">
        <v>273</v>
      </c>
      <c r="F110" s="29">
        <v>107.03</v>
      </c>
      <c r="G110" s="29">
        <v>40.89</v>
      </c>
      <c r="H110" s="29">
        <f t="shared" si="9"/>
        <v>147.92</v>
      </c>
      <c r="I110" s="29" t="s">
        <v>71</v>
      </c>
      <c r="J110" s="30">
        <v>5907</v>
      </c>
      <c r="K110" s="42">
        <f t="shared" si="10"/>
        <v>873763</v>
      </c>
      <c r="L110" s="1" t="str">
        <f t="shared" si="11"/>
        <v>7-2-2602</v>
      </c>
      <c r="M110" s="1" t="b">
        <f>VLOOKUP(L110,[1]Sheet1!$A$1:$D$65536,2,0)=H110</f>
        <v>1</v>
      </c>
    </row>
    <row r="111" s="1" customFormat="1" ht="14.25" spans="2:12">
      <c r="B111" s="11"/>
      <c r="C111" s="11"/>
      <c r="D111" s="12"/>
      <c r="E111" s="29" t="s">
        <v>71</v>
      </c>
      <c r="F111" s="29">
        <f>SUM(F7:F110)</f>
        <v>11017.09</v>
      </c>
      <c r="G111" s="29">
        <f>SUM(G7:G110)</f>
        <v>4208.98999999999</v>
      </c>
      <c r="H111" s="29">
        <f>SUM(H7:H110)</f>
        <v>15226.08</v>
      </c>
      <c r="I111" s="29"/>
      <c r="J111" s="29">
        <f>ROUND(K111/H111,0)</f>
        <v>6200</v>
      </c>
      <c r="K111" s="42">
        <f>SUM(K7:K110)</f>
        <v>94398239</v>
      </c>
      <c r="L111" s="1">
        <f>(6200*H111-K111)/96</f>
        <v>36.0104166666667</v>
      </c>
    </row>
    <row r="112" s="1" customFormat="1" ht="101.1" customHeight="1" spans="2:11">
      <c r="B112" s="14" t="s">
        <v>284</v>
      </c>
      <c r="C112" s="15"/>
      <c r="D112" s="16" t="s">
        <v>285</v>
      </c>
      <c r="E112" s="17"/>
      <c r="F112" s="17"/>
      <c r="G112" s="17"/>
      <c r="H112" s="18"/>
      <c r="I112" s="17" t="s">
        <v>285</v>
      </c>
      <c r="J112" s="17"/>
      <c r="K112" s="45"/>
    </row>
    <row r="113" s="1" customFormat="1" spans="2:11">
      <c r="B113" s="19"/>
      <c r="C113" s="20"/>
      <c r="D113" s="21"/>
      <c r="E113" s="22"/>
      <c r="F113" s="22"/>
      <c r="G113" s="22"/>
      <c r="H113" s="23"/>
      <c r="I113" s="22"/>
      <c r="J113" s="22"/>
      <c r="K113" s="46"/>
    </row>
    <row r="114" spans="2:11">
      <c r="B114" s="24"/>
      <c r="C114" s="25"/>
      <c r="D114" s="26"/>
      <c r="E114" s="27"/>
      <c r="F114" s="27"/>
      <c r="G114" s="27"/>
      <c r="H114" s="28"/>
      <c r="I114" s="27"/>
      <c r="J114" s="27"/>
      <c r="K114" s="47"/>
    </row>
  </sheetData>
  <mergeCells count="21">
    <mergeCell ref="B1:K1"/>
    <mergeCell ref="B2:C2"/>
    <mergeCell ref="D2:F2"/>
    <mergeCell ref="J2:K2"/>
    <mergeCell ref="B3:C3"/>
    <mergeCell ref="D3:F3"/>
    <mergeCell ref="J3:K3"/>
    <mergeCell ref="B4:C4"/>
    <mergeCell ref="D4:H4"/>
    <mergeCell ref="J4:K4"/>
    <mergeCell ref="F5:H5"/>
    <mergeCell ref="B5:B6"/>
    <mergeCell ref="C5:C6"/>
    <mergeCell ref="D5:D6"/>
    <mergeCell ref="E5:E6"/>
    <mergeCell ref="I5:I6"/>
    <mergeCell ref="J5:J6"/>
    <mergeCell ref="K5:K6"/>
    <mergeCell ref="B112:C114"/>
    <mergeCell ref="D112:H114"/>
    <mergeCell ref="I112:K114"/>
  </mergeCells>
  <pageMargins left="0.472222222222222" right="0.236111111111111" top="0.944444444444444" bottom="0.590277777777778" header="0.5" footer="0.5"/>
  <pageSetup paperSize="9" orientation="portrait"/>
  <headerFooter/>
  <ignoredErrors>
    <ignoredError sqref="E7:E110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4"/>
  <sheetViews>
    <sheetView topLeftCell="B66" workbookViewId="0">
      <selection activeCell="I92" sqref="I92:K94"/>
    </sheetView>
  </sheetViews>
  <sheetFormatPr defaultColWidth="9" defaultRowHeight="13.5"/>
  <cols>
    <col min="1" max="1" width="9" hidden="1" customWidth="1"/>
    <col min="2" max="3" width="5.26666666666667" style="1" customWidth="1"/>
    <col min="4" max="4" width="6.46666666666667" style="1" customWidth="1"/>
    <col min="5" max="5" width="12.4666666666667" style="1" customWidth="1"/>
    <col min="6" max="6" width="10.4" style="1" customWidth="1"/>
    <col min="7" max="7" width="10" style="1" customWidth="1"/>
    <col min="8" max="8" width="11.8666666666667" style="1" customWidth="1"/>
    <col min="9" max="9" width="10.375" style="1" customWidth="1"/>
    <col min="10" max="10" width="11.6" style="1" customWidth="1"/>
    <col min="11" max="11" width="13.725" style="1" customWidth="1"/>
    <col min="12" max="13" width="9" style="1" hidden="1" customWidth="1"/>
    <col min="14" max="14" width="11.725" style="1"/>
    <col min="15" max="15" width="9" style="1"/>
    <col min="16" max="16" width="12.8166666666667" style="1"/>
    <col min="17" max="16384" width="9" style="1"/>
  </cols>
  <sheetData>
    <row r="1" s="1" customFormat="1" ht="24.95" customHeight="1" spans="2:11">
      <c r="B1" s="2" t="s">
        <v>51</v>
      </c>
      <c r="C1" s="2"/>
      <c r="D1" s="2"/>
      <c r="E1" s="2"/>
      <c r="F1" s="2"/>
      <c r="G1" s="2"/>
      <c r="H1" s="2"/>
      <c r="I1" s="2"/>
      <c r="J1" s="2"/>
      <c r="K1" s="2"/>
    </row>
    <row r="2" s="1" customFormat="1" ht="30" customHeight="1" spans="2:11">
      <c r="B2" s="3" t="s">
        <v>52</v>
      </c>
      <c r="C2" s="2"/>
      <c r="D2" s="4" t="s">
        <v>53</v>
      </c>
      <c r="E2" s="5"/>
      <c r="F2" s="5"/>
      <c r="G2" s="2" t="s">
        <v>54</v>
      </c>
      <c r="H2" s="5" t="s">
        <v>34</v>
      </c>
      <c r="I2" s="2" t="s">
        <v>35</v>
      </c>
      <c r="J2" s="4" t="s">
        <v>55</v>
      </c>
      <c r="K2" s="5"/>
    </row>
    <row r="3" s="1" customFormat="1" ht="24.95" customHeight="1" spans="2:11">
      <c r="B3" s="2" t="s">
        <v>56</v>
      </c>
      <c r="C3" s="2"/>
      <c r="D3" s="5" t="s">
        <v>49</v>
      </c>
      <c r="E3" s="5"/>
      <c r="F3" s="5"/>
      <c r="G3" s="2" t="s">
        <v>38</v>
      </c>
      <c r="H3" s="5" t="s">
        <v>458</v>
      </c>
      <c r="I3" s="2" t="s">
        <v>39</v>
      </c>
      <c r="J3" s="5" t="s">
        <v>459</v>
      </c>
      <c r="K3" s="5"/>
    </row>
    <row r="4" s="1" customFormat="1" ht="35.1" customHeight="1" spans="2:11">
      <c r="B4" s="3" t="s">
        <v>59</v>
      </c>
      <c r="C4" s="2"/>
      <c r="D4" s="5" t="str">
        <f>ROUND('9号楼'!J91,0)&amp;"元/㎡"</f>
        <v>6200元/㎡</v>
      </c>
      <c r="E4" s="5"/>
      <c r="F4" s="5"/>
      <c r="G4" s="5"/>
      <c r="H4" s="5"/>
      <c r="I4" s="3" t="s">
        <v>60</v>
      </c>
      <c r="J4" s="6" t="str">
        <f>ROUND(MAX(J7:J90),0)&amp;"元/㎡"</f>
        <v>6500元/㎡</v>
      </c>
      <c r="K4" s="5"/>
    </row>
    <row r="5" s="1" customFormat="1" ht="24.95" customHeight="1" spans="2:11">
      <c r="B5" s="2" t="s">
        <v>37</v>
      </c>
      <c r="C5" s="2" t="s">
        <v>3</v>
      </c>
      <c r="D5" s="2" t="s">
        <v>61</v>
      </c>
      <c r="E5" s="2" t="s">
        <v>4</v>
      </c>
      <c r="F5" s="2" t="s">
        <v>62</v>
      </c>
      <c r="G5" s="2"/>
      <c r="H5" s="2"/>
      <c r="I5" s="2" t="s">
        <v>63</v>
      </c>
      <c r="J5" s="3" t="s">
        <v>64</v>
      </c>
      <c r="K5" s="3" t="s">
        <v>65</v>
      </c>
    </row>
    <row r="6" s="1" customFormat="1" ht="24.95" customHeight="1" spans="2:11">
      <c r="B6" s="2"/>
      <c r="C6" s="2"/>
      <c r="D6" s="2"/>
      <c r="E6" s="2"/>
      <c r="F6" s="2" t="s">
        <v>66</v>
      </c>
      <c r="G6" s="2" t="s">
        <v>67</v>
      </c>
      <c r="H6" s="2" t="s">
        <v>68</v>
      </c>
      <c r="I6" s="2"/>
      <c r="J6" s="2"/>
      <c r="K6" s="2"/>
    </row>
    <row r="7" s="1" customFormat="1" ht="17.1" customHeight="1" spans="1:13">
      <c r="A7" s="1" t="s">
        <v>460</v>
      </c>
      <c r="B7" s="11">
        <v>9</v>
      </c>
      <c r="C7" s="11" t="s">
        <v>461</v>
      </c>
      <c r="D7" s="8" t="str">
        <f t="shared" ref="D7:D23" si="0">MID(E7,1,1)&amp;"层"</f>
        <v>2层</v>
      </c>
      <c r="E7" s="8" t="s">
        <v>79</v>
      </c>
      <c r="F7" s="29">
        <v>107.03</v>
      </c>
      <c r="G7" s="29">
        <v>42.39</v>
      </c>
      <c r="H7" s="11">
        <f>F7+G7</f>
        <v>149.42</v>
      </c>
      <c r="I7" s="29" t="s">
        <v>71</v>
      </c>
      <c r="J7" s="30">
        <v>5629</v>
      </c>
      <c r="K7" s="30">
        <f>ROUND(J7*H7,0)</f>
        <v>841085</v>
      </c>
      <c r="L7" s="1" t="str">
        <f>B7&amp;"-"&amp;C7&amp;"-"&amp;E7</f>
        <v>9-1-201</v>
      </c>
      <c r="M7" s="1" t="b">
        <f>VLOOKUP(L7,[1]Sheet1!$A$1:$D$65536,2,0)=H7</f>
        <v>1</v>
      </c>
    </row>
    <row r="8" s="1" customFormat="1" ht="17.1" customHeight="1" spans="1:13">
      <c r="A8" s="1" t="s">
        <v>462</v>
      </c>
      <c r="B8" s="11">
        <v>9</v>
      </c>
      <c r="C8" s="11" t="s">
        <v>461</v>
      </c>
      <c r="D8" s="8" t="str">
        <f t="shared" si="0"/>
        <v>2层</v>
      </c>
      <c r="E8" s="8" t="s">
        <v>81</v>
      </c>
      <c r="F8" s="29">
        <v>107.03</v>
      </c>
      <c r="G8" s="29">
        <v>42.39</v>
      </c>
      <c r="H8" s="11">
        <f t="shared" ref="H8:H39" si="1">F8+G8</f>
        <v>149.42</v>
      </c>
      <c r="I8" s="29" t="s">
        <v>71</v>
      </c>
      <c r="J8" s="30">
        <v>5519</v>
      </c>
      <c r="K8" s="30">
        <f t="shared" ref="K8:K39" si="2">ROUND(J8*H8,0)</f>
        <v>824649</v>
      </c>
      <c r="L8" s="1" t="str">
        <f t="shared" ref="L8:L39" si="3">B8&amp;"-"&amp;C8&amp;"-"&amp;E8</f>
        <v>9-1-202</v>
      </c>
      <c r="M8" s="1" t="b">
        <f>VLOOKUP(L8,[1]Sheet1!$A$1:$D$65536,2,0)=H8</f>
        <v>1</v>
      </c>
    </row>
    <row r="9" s="1" customFormat="1" ht="17.1" customHeight="1" spans="1:13">
      <c r="A9" s="1" t="s">
        <v>463</v>
      </c>
      <c r="B9" s="11">
        <v>9</v>
      </c>
      <c r="C9" s="11" t="s">
        <v>461</v>
      </c>
      <c r="D9" s="8" t="str">
        <f t="shared" si="0"/>
        <v>3层</v>
      </c>
      <c r="E9" s="8" t="s">
        <v>87</v>
      </c>
      <c r="F9" s="29">
        <v>107.03</v>
      </c>
      <c r="G9" s="29">
        <v>42.39</v>
      </c>
      <c r="H9" s="11">
        <f t="shared" si="1"/>
        <v>149.42</v>
      </c>
      <c r="I9" s="29" t="s">
        <v>71</v>
      </c>
      <c r="J9" s="30">
        <v>5879</v>
      </c>
      <c r="K9" s="30">
        <f t="shared" si="2"/>
        <v>878440</v>
      </c>
      <c r="L9" s="1" t="str">
        <f t="shared" si="3"/>
        <v>9-1-301</v>
      </c>
      <c r="M9" s="1" t="b">
        <f>VLOOKUP(L9,[1]Sheet1!$A$1:$D$65536,2,0)=H9</f>
        <v>1</v>
      </c>
    </row>
    <row r="10" s="1" customFormat="1" ht="14.25" spans="1:13">
      <c r="A10" s="1" t="s">
        <v>464</v>
      </c>
      <c r="B10" s="11">
        <v>9</v>
      </c>
      <c r="C10" s="11" t="s">
        <v>461</v>
      </c>
      <c r="D10" s="8" t="str">
        <f t="shared" si="0"/>
        <v>3层</v>
      </c>
      <c r="E10" s="8" t="s">
        <v>89</v>
      </c>
      <c r="F10" s="29">
        <v>107.03</v>
      </c>
      <c r="G10" s="29">
        <v>42.39</v>
      </c>
      <c r="H10" s="11">
        <f t="shared" si="1"/>
        <v>149.42</v>
      </c>
      <c r="I10" s="29" t="s">
        <v>71</v>
      </c>
      <c r="J10" s="30">
        <v>5769</v>
      </c>
      <c r="K10" s="30">
        <f t="shared" si="2"/>
        <v>862004</v>
      </c>
      <c r="L10" s="1" t="str">
        <f t="shared" si="3"/>
        <v>9-1-302</v>
      </c>
      <c r="M10" s="1" t="b">
        <f>VLOOKUP(L10,[1]Sheet1!$A$1:$D$65536,2,0)=H10</f>
        <v>1</v>
      </c>
    </row>
    <row r="11" s="1" customFormat="1" ht="14.25" spans="1:13">
      <c r="A11" s="1" t="s">
        <v>465</v>
      </c>
      <c r="B11" s="11">
        <v>9</v>
      </c>
      <c r="C11" s="11" t="s">
        <v>461</v>
      </c>
      <c r="D11" s="8" t="str">
        <f t="shared" si="0"/>
        <v>4层</v>
      </c>
      <c r="E11" s="8" t="s">
        <v>95</v>
      </c>
      <c r="F11" s="29">
        <v>107.03</v>
      </c>
      <c r="G11" s="29">
        <v>42.39</v>
      </c>
      <c r="H11" s="11">
        <f t="shared" si="1"/>
        <v>149.42</v>
      </c>
      <c r="I11" s="29" t="s">
        <v>71</v>
      </c>
      <c r="J11" s="30">
        <v>5879</v>
      </c>
      <c r="K11" s="30">
        <f t="shared" si="2"/>
        <v>878440</v>
      </c>
      <c r="L11" s="1" t="str">
        <f t="shared" si="3"/>
        <v>9-1-401</v>
      </c>
      <c r="M11" s="1" t="b">
        <f>VLOOKUP(L11,[1]Sheet1!$A$1:$D$65536,2,0)=H11</f>
        <v>1</v>
      </c>
    </row>
    <row r="12" s="1" customFormat="1" ht="14.25" spans="1:13">
      <c r="A12" s="1" t="s">
        <v>466</v>
      </c>
      <c r="B12" s="11">
        <v>9</v>
      </c>
      <c r="C12" s="11" t="s">
        <v>461</v>
      </c>
      <c r="D12" s="8" t="str">
        <f t="shared" si="0"/>
        <v>4层</v>
      </c>
      <c r="E12" s="8" t="s">
        <v>97</v>
      </c>
      <c r="F12" s="29">
        <v>107.03</v>
      </c>
      <c r="G12" s="29">
        <v>42.39</v>
      </c>
      <c r="H12" s="11">
        <f t="shared" si="1"/>
        <v>149.42</v>
      </c>
      <c r="I12" s="29" t="s">
        <v>71</v>
      </c>
      <c r="J12" s="30">
        <v>5769</v>
      </c>
      <c r="K12" s="30">
        <f t="shared" si="2"/>
        <v>862004</v>
      </c>
      <c r="L12" s="1" t="str">
        <f t="shared" si="3"/>
        <v>9-1-402</v>
      </c>
      <c r="M12" s="1" t="b">
        <f>VLOOKUP(L12,[1]Sheet1!$A$1:$D$65536,2,0)=H12</f>
        <v>1</v>
      </c>
    </row>
    <row r="13" s="1" customFormat="1" ht="14.25" spans="1:13">
      <c r="A13" s="1" t="s">
        <v>467</v>
      </c>
      <c r="B13" s="11">
        <v>9</v>
      </c>
      <c r="C13" s="11" t="s">
        <v>461</v>
      </c>
      <c r="D13" s="8" t="str">
        <f t="shared" si="0"/>
        <v>5层</v>
      </c>
      <c r="E13" s="8" t="s">
        <v>103</v>
      </c>
      <c r="F13" s="29">
        <v>107.03</v>
      </c>
      <c r="G13" s="29">
        <v>42.39</v>
      </c>
      <c r="H13" s="11">
        <f t="shared" si="1"/>
        <v>149.42</v>
      </c>
      <c r="I13" s="29" t="s">
        <v>71</v>
      </c>
      <c r="J13" s="30">
        <v>5979</v>
      </c>
      <c r="K13" s="30">
        <f t="shared" si="2"/>
        <v>893382</v>
      </c>
      <c r="L13" s="1" t="str">
        <f t="shared" si="3"/>
        <v>9-1-501</v>
      </c>
      <c r="M13" s="1" t="b">
        <f>VLOOKUP(L13,[1]Sheet1!$A$1:$D$65536,2,0)=H13</f>
        <v>1</v>
      </c>
    </row>
    <row r="14" s="1" customFormat="1" ht="14.25" spans="1:13">
      <c r="A14" s="1" t="s">
        <v>468</v>
      </c>
      <c r="B14" s="11">
        <v>9</v>
      </c>
      <c r="C14" s="11" t="s">
        <v>461</v>
      </c>
      <c r="D14" s="8" t="str">
        <f t="shared" si="0"/>
        <v>5层</v>
      </c>
      <c r="E14" s="8" t="s">
        <v>105</v>
      </c>
      <c r="F14" s="29">
        <v>107.03</v>
      </c>
      <c r="G14" s="29">
        <v>42.39</v>
      </c>
      <c r="H14" s="11">
        <f t="shared" si="1"/>
        <v>149.42</v>
      </c>
      <c r="I14" s="29" t="s">
        <v>71</v>
      </c>
      <c r="J14" s="30">
        <v>5869</v>
      </c>
      <c r="K14" s="30">
        <f t="shared" si="2"/>
        <v>876946</v>
      </c>
      <c r="L14" s="1" t="str">
        <f t="shared" si="3"/>
        <v>9-1-502</v>
      </c>
      <c r="M14" s="1" t="b">
        <f>VLOOKUP(L14,[1]Sheet1!$A$1:$D$65536,2,0)=H14</f>
        <v>1</v>
      </c>
    </row>
    <row r="15" s="1" customFormat="1" ht="14.25" spans="1:13">
      <c r="A15" s="1" t="s">
        <v>469</v>
      </c>
      <c r="B15" s="11">
        <v>9</v>
      </c>
      <c r="C15" s="11" t="s">
        <v>461</v>
      </c>
      <c r="D15" s="8" t="str">
        <f t="shared" si="0"/>
        <v>6层</v>
      </c>
      <c r="E15" s="8" t="s">
        <v>111</v>
      </c>
      <c r="F15" s="29">
        <v>107.03</v>
      </c>
      <c r="G15" s="29">
        <v>42.39</v>
      </c>
      <c r="H15" s="11">
        <f t="shared" si="1"/>
        <v>149.42</v>
      </c>
      <c r="I15" s="29" t="s">
        <v>71</v>
      </c>
      <c r="J15" s="30">
        <v>6179</v>
      </c>
      <c r="K15" s="30">
        <f t="shared" si="2"/>
        <v>923266</v>
      </c>
      <c r="L15" s="1" t="str">
        <f t="shared" si="3"/>
        <v>9-1-601</v>
      </c>
      <c r="M15" s="1" t="b">
        <f>VLOOKUP(L15,[1]Sheet1!$A$1:$D$65536,2,0)=H15</f>
        <v>1</v>
      </c>
    </row>
    <row r="16" s="1" customFormat="1" ht="14.25" spans="1:13">
      <c r="A16" s="1" t="s">
        <v>470</v>
      </c>
      <c r="B16" s="11">
        <v>9</v>
      </c>
      <c r="C16" s="11" t="s">
        <v>461</v>
      </c>
      <c r="D16" s="8" t="str">
        <f t="shared" si="0"/>
        <v>6层</v>
      </c>
      <c r="E16" s="8" t="s">
        <v>113</v>
      </c>
      <c r="F16" s="29">
        <v>107.03</v>
      </c>
      <c r="G16" s="29">
        <v>42.39</v>
      </c>
      <c r="H16" s="11">
        <f t="shared" si="1"/>
        <v>149.42</v>
      </c>
      <c r="I16" s="29" t="s">
        <v>71</v>
      </c>
      <c r="J16" s="30">
        <v>6069</v>
      </c>
      <c r="K16" s="30">
        <f t="shared" si="2"/>
        <v>906830</v>
      </c>
      <c r="L16" s="1" t="str">
        <f t="shared" si="3"/>
        <v>9-1-602</v>
      </c>
      <c r="M16" s="1" t="b">
        <f>VLOOKUP(L16,[1]Sheet1!$A$1:$D$65536,2,0)=H16</f>
        <v>1</v>
      </c>
    </row>
    <row r="17" s="1" customFormat="1" ht="14.25" spans="1:13">
      <c r="A17" s="1" t="s">
        <v>471</v>
      </c>
      <c r="B17" s="11">
        <v>9</v>
      </c>
      <c r="C17" s="11" t="s">
        <v>461</v>
      </c>
      <c r="D17" s="8" t="str">
        <f t="shared" si="0"/>
        <v>7层</v>
      </c>
      <c r="E17" s="8" t="s">
        <v>119</v>
      </c>
      <c r="F17" s="29">
        <v>107.03</v>
      </c>
      <c r="G17" s="29">
        <v>42.39</v>
      </c>
      <c r="H17" s="11">
        <f t="shared" si="1"/>
        <v>149.42</v>
      </c>
      <c r="I17" s="29" t="s">
        <v>71</v>
      </c>
      <c r="J17" s="30">
        <v>6209</v>
      </c>
      <c r="K17" s="30">
        <f t="shared" si="2"/>
        <v>927749</v>
      </c>
      <c r="L17" s="1" t="str">
        <f t="shared" si="3"/>
        <v>9-1-701</v>
      </c>
      <c r="M17" s="1" t="b">
        <f>VLOOKUP(L17,[1]Sheet1!$A$1:$D$65536,2,0)=H17</f>
        <v>1</v>
      </c>
    </row>
    <row r="18" s="1" customFormat="1" ht="14.25" spans="1:13">
      <c r="A18" s="1" t="s">
        <v>472</v>
      </c>
      <c r="B18" s="11">
        <v>9</v>
      </c>
      <c r="C18" s="11" t="s">
        <v>461</v>
      </c>
      <c r="D18" s="8" t="str">
        <f t="shared" si="0"/>
        <v>7层</v>
      </c>
      <c r="E18" s="8" t="s">
        <v>121</v>
      </c>
      <c r="F18" s="29">
        <v>107.03</v>
      </c>
      <c r="G18" s="29">
        <v>42.39</v>
      </c>
      <c r="H18" s="11">
        <f t="shared" si="1"/>
        <v>149.42</v>
      </c>
      <c r="I18" s="29" t="s">
        <v>71</v>
      </c>
      <c r="J18" s="30">
        <v>6099</v>
      </c>
      <c r="K18" s="30">
        <f t="shared" si="2"/>
        <v>911313</v>
      </c>
      <c r="L18" s="1" t="str">
        <f t="shared" si="3"/>
        <v>9-1-702</v>
      </c>
      <c r="M18" s="1" t="b">
        <f>VLOOKUP(L18,[1]Sheet1!$A$1:$D$65536,2,0)=H18</f>
        <v>1</v>
      </c>
    </row>
    <row r="19" s="1" customFormat="1" ht="14.25" spans="1:13">
      <c r="A19" s="1" t="s">
        <v>473</v>
      </c>
      <c r="B19" s="11">
        <v>9</v>
      </c>
      <c r="C19" s="11" t="s">
        <v>461</v>
      </c>
      <c r="D19" s="8" t="str">
        <f t="shared" si="0"/>
        <v>8层</v>
      </c>
      <c r="E19" s="8" t="s">
        <v>127</v>
      </c>
      <c r="F19" s="29">
        <v>107.03</v>
      </c>
      <c r="G19" s="29">
        <v>42.39</v>
      </c>
      <c r="H19" s="11">
        <f t="shared" si="1"/>
        <v>149.42</v>
      </c>
      <c r="I19" s="29" t="s">
        <v>71</v>
      </c>
      <c r="J19" s="30">
        <v>6239</v>
      </c>
      <c r="K19" s="30">
        <f t="shared" si="2"/>
        <v>932231</v>
      </c>
      <c r="L19" s="1" t="str">
        <f t="shared" si="3"/>
        <v>9-1-801</v>
      </c>
      <c r="M19" s="1" t="b">
        <f>VLOOKUP(L19,[1]Sheet1!$A$1:$D$65536,2,0)=H19</f>
        <v>1</v>
      </c>
    </row>
    <row r="20" s="1" customFormat="1" ht="14.25" spans="1:13">
      <c r="A20" s="1" t="s">
        <v>474</v>
      </c>
      <c r="B20" s="11">
        <v>9</v>
      </c>
      <c r="C20" s="11" t="s">
        <v>461</v>
      </c>
      <c r="D20" s="8" t="str">
        <f t="shared" si="0"/>
        <v>8层</v>
      </c>
      <c r="E20" s="8" t="s">
        <v>129</v>
      </c>
      <c r="F20" s="29">
        <v>107.03</v>
      </c>
      <c r="G20" s="29">
        <v>42.39</v>
      </c>
      <c r="H20" s="11">
        <f t="shared" si="1"/>
        <v>149.42</v>
      </c>
      <c r="I20" s="29" t="s">
        <v>71</v>
      </c>
      <c r="J20" s="30">
        <v>6129</v>
      </c>
      <c r="K20" s="30">
        <f t="shared" si="2"/>
        <v>915795</v>
      </c>
      <c r="L20" s="1" t="str">
        <f t="shared" si="3"/>
        <v>9-1-802</v>
      </c>
      <c r="M20" s="1" t="b">
        <f>VLOOKUP(L20,[1]Sheet1!$A$1:$D$65536,2,0)=H20</f>
        <v>1</v>
      </c>
    </row>
    <row r="21" s="1" customFormat="1" ht="14.25" spans="1:13">
      <c r="A21" s="1" t="s">
        <v>475</v>
      </c>
      <c r="B21" s="11">
        <v>9</v>
      </c>
      <c r="C21" s="11" t="s">
        <v>461</v>
      </c>
      <c r="D21" s="8" t="str">
        <f t="shared" si="0"/>
        <v>9层</v>
      </c>
      <c r="E21" s="8" t="s">
        <v>135</v>
      </c>
      <c r="F21" s="29">
        <v>107.03</v>
      </c>
      <c r="G21" s="29">
        <v>42.39</v>
      </c>
      <c r="H21" s="11">
        <f t="shared" si="1"/>
        <v>149.42</v>
      </c>
      <c r="I21" s="29" t="s">
        <v>71</v>
      </c>
      <c r="J21" s="30">
        <v>6269</v>
      </c>
      <c r="K21" s="30">
        <f t="shared" si="2"/>
        <v>936714</v>
      </c>
      <c r="L21" s="1" t="str">
        <f t="shared" si="3"/>
        <v>9-1-901</v>
      </c>
      <c r="M21" s="1" t="b">
        <f>VLOOKUP(L21,[1]Sheet1!$A$1:$D$65536,2,0)=H21</f>
        <v>1</v>
      </c>
    </row>
    <row r="22" s="1" customFormat="1" ht="14.25" spans="1:13">
      <c r="A22" s="1" t="s">
        <v>476</v>
      </c>
      <c r="B22" s="11">
        <v>9</v>
      </c>
      <c r="C22" s="11" t="s">
        <v>461</v>
      </c>
      <c r="D22" s="8" t="str">
        <f t="shared" si="0"/>
        <v>9层</v>
      </c>
      <c r="E22" s="8" t="s">
        <v>137</v>
      </c>
      <c r="F22" s="29">
        <v>107.03</v>
      </c>
      <c r="G22" s="29">
        <v>42.39</v>
      </c>
      <c r="H22" s="11">
        <f t="shared" si="1"/>
        <v>149.42</v>
      </c>
      <c r="I22" s="29" t="s">
        <v>71</v>
      </c>
      <c r="J22" s="30">
        <v>6159</v>
      </c>
      <c r="K22" s="30">
        <f t="shared" si="2"/>
        <v>920278</v>
      </c>
      <c r="L22" s="1" t="str">
        <f t="shared" si="3"/>
        <v>9-1-902</v>
      </c>
      <c r="M22" s="1" t="b">
        <f>VLOOKUP(L22,[1]Sheet1!$A$1:$D$65536,2,0)=H22</f>
        <v>1</v>
      </c>
    </row>
    <row r="23" s="1" customFormat="1" ht="14.25" spans="1:13">
      <c r="A23" s="1" t="s">
        <v>477</v>
      </c>
      <c r="B23" s="11">
        <v>9</v>
      </c>
      <c r="C23" s="11" t="s">
        <v>461</v>
      </c>
      <c r="D23" s="8" t="str">
        <f>MID(E23,1,2)&amp;"层"</f>
        <v>10层</v>
      </c>
      <c r="E23" s="8" t="s">
        <v>143</v>
      </c>
      <c r="F23" s="29">
        <v>107.03</v>
      </c>
      <c r="G23" s="29">
        <v>42.39</v>
      </c>
      <c r="H23" s="11">
        <f t="shared" si="1"/>
        <v>149.42</v>
      </c>
      <c r="I23" s="29" t="s">
        <v>71</v>
      </c>
      <c r="J23" s="30">
        <v>6299</v>
      </c>
      <c r="K23" s="30">
        <f t="shared" si="2"/>
        <v>941197</v>
      </c>
      <c r="L23" s="1" t="str">
        <f t="shared" si="3"/>
        <v>9-1-1001</v>
      </c>
      <c r="M23" s="1" t="b">
        <f>VLOOKUP(L23,[1]Sheet1!$A$1:$D$65536,2,0)=H23</f>
        <v>1</v>
      </c>
    </row>
    <row r="24" s="1" customFormat="1" ht="14.25" spans="1:13">
      <c r="A24" s="1" t="s">
        <v>478</v>
      </c>
      <c r="B24" s="11">
        <v>9</v>
      </c>
      <c r="C24" s="11" t="s">
        <v>461</v>
      </c>
      <c r="D24" s="8" t="str">
        <f>MID(E24,1,2)&amp;"层"</f>
        <v>10层</v>
      </c>
      <c r="E24" s="8" t="s">
        <v>145</v>
      </c>
      <c r="F24" s="29">
        <v>107.03</v>
      </c>
      <c r="G24" s="29">
        <v>42.39</v>
      </c>
      <c r="H24" s="11">
        <f t="shared" si="1"/>
        <v>149.42</v>
      </c>
      <c r="I24" s="29" t="s">
        <v>71</v>
      </c>
      <c r="J24" s="30">
        <v>6189</v>
      </c>
      <c r="K24" s="30">
        <f t="shared" si="2"/>
        <v>924760</v>
      </c>
      <c r="L24" s="1" t="str">
        <f t="shared" si="3"/>
        <v>9-1-1002</v>
      </c>
      <c r="M24" s="1" t="b">
        <f>VLOOKUP(L24,[1]Sheet1!$A$1:$D$65536,2,0)=H24</f>
        <v>1</v>
      </c>
    </row>
    <row r="25" s="1" customFormat="1" ht="14.25" spans="1:13">
      <c r="A25" s="1" t="s">
        <v>479</v>
      </c>
      <c r="B25" s="11">
        <v>9</v>
      </c>
      <c r="C25" s="11" t="s">
        <v>461</v>
      </c>
      <c r="D25" s="8" t="str">
        <f t="shared" ref="D25:D48" si="4">MID(E25,1,2)&amp;"层"</f>
        <v>11层</v>
      </c>
      <c r="E25" s="8" t="s">
        <v>151</v>
      </c>
      <c r="F25" s="29">
        <v>107.03</v>
      </c>
      <c r="G25" s="29">
        <v>42.39</v>
      </c>
      <c r="H25" s="11">
        <f t="shared" si="1"/>
        <v>149.42</v>
      </c>
      <c r="I25" s="29" t="s">
        <v>71</v>
      </c>
      <c r="J25" s="30">
        <v>6319</v>
      </c>
      <c r="K25" s="30">
        <f t="shared" si="2"/>
        <v>944185</v>
      </c>
      <c r="L25" s="1" t="str">
        <f t="shared" si="3"/>
        <v>9-1-1101</v>
      </c>
      <c r="M25" s="1" t="b">
        <f>VLOOKUP(L25,[1]Sheet1!$A$1:$D$65536,2,0)=H25</f>
        <v>1</v>
      </c>
    </row>
    <row r="26" s="1" customFormat="1" ht="14.25" spans="1:13">
      <c r="A26" s="1" t="s">
        <v>480</v>
      </c>
      <c r="B26" s="11">
        <v>9</v>
      </c>
      <c r="C26" s="11" t="s">
        <v>461</v>
      </c>
      <c r="D26" s="8" t="str">
        <f t="shared" si="4"/>
        <v>11层</v>
      </c>
      <c r="E26" s="8" t="s">
        <v>153</v>
      </c>
      <c r="F26" s="29">
        <v>107.03</v>
      </c>
      <c r="G26" s="29">
        <v>42.39</v>
      </c>
      <c r="H26" s="11">
        <f t="shared" si="1"/>
        <v>149.42</v>
      </c>
      <c r="I26" s="29" t="s">
        <v>71</v>
      </c>
      <c r="J26" s="30">
        <v>6209</v>
      </c>
      <c r="K26" s="30">
        <f t="shared" si="2"/>
        <v>927749</v>
      </c>
      <c r="L26" s="1" t="str">
        <f t="shared" si="3"/>
        <v>9-1-1102</v>
      </c>
      <c r="M26" s="1" t="b">
        <f>VLOOKUP(L26,[1]Sheet1!$A$1:$D$65536,2,0)=H26</f>
        <v>1</v>
      </c>
    </row>
    <row r="27" s="1" customFormat="1" ht="14.25" spans="1:13">
      <c r="A27" s="1" t="s">
        <v>481</v>
      </c>
      <c r="B27" s="11">
        <v>9</v>
      </c>
      <c r="C27" s="11" t="s">
        <v>461</v>
      </c>
      <c r="D27" s="8" t="str">
        <f t="shared" si="4"/>
        <v>12层</v>
      </c>
      <c r="E27" s="8" t="s">
        <v>159</v>
      </c>
      <c r="F27" s="29">
        <v>107.03</v>
      </c>
      <c r="G27" s="29">
        <v>42.39</v>
      </c>
      <c r="H27" s="11">
        <f t="shared" si="1"/>
        <v>149.42</v>
      </c>
      <c r="I27" s="29" t="s">
        <v>71</v>
      </c>
      <c r="J27" s="30">
        <v>6339</v>
      </c>
      <c r="K27" s="30">
        <f t="shared" si="2"/>
        <v>947173</v>
      </c>
      <c r="L27" s="1" t="str">
        <f t="shared" si="3"/>
        <v>9-1-1201</v>
      </c>
      <c r="M27" s="1" t="b">
        <f>VLOOKUP(L27,[1]Sheet1!$A$1:$D$65536,2,0)=H27</f>
        <v>1</v>
      </c>
    </row>
    <row r="28" s="1" customFormat="1" ht="14.25" spans="1:13">
      <c r="A28" s="1" t="s">
        <v>482</v>
      </c>
      <c r="B28" s="11">
        <v>9</v>
      </c>
      <c r="C28" s="11" t="s">
        <v>461</v>
      </c>
      <c r="D28" s="8" t="str">
        <f t="shared" si="4"/>
        <v>12层</v>
      </c>
      <c r="E28" s="8" t="s">
        <v>161</v>
      </c>
      <c r="F28" s="29">
        <v>107.03</v>
      </c>
      <c r="G28" s="29">
        <v>42.39</v>
      </c>
      <c r="H28" s="11">
        <f t="shared" si="1"/>
        <v>149.42</v>
      </c>
      <c r="I28" s="29" t="s">
        <v>71</v>
      </c>
      <c r="J28" s="30">
        <v>6229</v>
      </c>
      <c r="K28" s="30">
        <f t="shared" si="2"/>
        <v>930737</v>
      </c>
      <c r="L28" s="1" t="str">
        <f t="shared" si="3"/>
        <v>9-1-1202</v>
      </c>
      <c r="M28" s="1" t="b">
        <f>VLOOKUP(L28,[1]Sheet1!$A$1:$D$65536,2,0)=H28</f>
        <v>1</v>
      </c>
    </row>
    <row r="29" s="1" customFormat="1" ht="14.25" spans="1:13">
      <c r="A29" s="1" t="s">
        <v>483</v>
      </c>
      <c r="B29" s="11">
        <v>9</v>
      </c>
      <c r="C29" s="11" t="s">
        <v>461</v>
      </c>
      <c r="D29" s="8" t="str">
        <f t="shared" si="4"/>
        <v>13层</v>
      </c>
      <c r="E29" s="8" t="s">
        <v>167</v>
      </c>
      <c r="F29" s="29">
        <v>107.03</v>
      </c>
      <c r="G29" s="29">
        <v>42.39</v>
      </c>
      <c r="H29" s="11">
        <f t="shared" si="1"/>
        <v>149.42</v>
      </c>
      <c r="I29" s="29" t="s">
        <v>71</v>
      </c>
      <c r="J29" s="30">
        <v>6359</v>
      </c>
      <c r="K29" s="30">
        <f t="shared" si="2"/>
        <v>950162</v>
      </c>
      <c r="L29" s="1" t="str">
        <f t="shared" si="3"/>
        <v>9-1-1301</v>
      </c>
      <c r="M29" s="1" t="b">
        <f>VLOOKUP(L29,[1]Sheet1!$A$1:$D$65536,2,0)=H29</f>
        <v>1</v>
      </c>
    </row>
    <row r="30" s="1" customFormat="1" ht="14.25" spans="1:13">
      <c r="A30" s="1" t="s">
        <v>484</v>
      </c>
      <c r="B30" s="11">
        <v>9</v>
      </c>
      <c r="C30" s="11" t="s">
        <v>461</v>
      </c>
      <c r="D30" s="8" t="str">
        <f t="shared" si="4"/>
        <v>13层</v>
      </c>
      <c r="E30" s="8" t="s">
        <v>169</v>
      </c>
      <c r="F30" s="29">
        <v>107.03</v>
      </c>
      <c r="G30" s="29">
        <v>42.39</v>
      </c>
      <c r="H30" s="11">
        <f t="shared" si="1"/>
        <v>149.42</v>
      </c>
      <c r="I30" s="29" t="s">
        <v>71</v>
      </c>
      <c r="J30" s="30">
        <v>6249</v>
      </c>
      <c r="K30" s="30">
        <f t="shared" si="2"/>
        <v>933726</v>
      </c>
      <c r="L30" s="1" t="str">
        <f t="shared" si="3"/>
        <v>9-1-1302</v>
      </c>
      <c r="M30" s="1" t="b">
        <f>VLOOKUP(L30,[1]Sheet1!$A$1:$D$65536,2,0)=H30</f>
        <v>1</v>
      </c>
    </row>
    <row r="31" s="1" customFormat="1" ht="14.25" spans="1:13">
      <c r="A31" s="1" t="s">
        <v>485</v>
      </c>
      <c r="B31" s="11">
        <v>9</v>
      </c>
      <c r="C31" s="11" t="s">
        <v>461</v>
      </c>
      <c r="D31" s="8" t="str">
        <f t="shared" si="4"/>
        <v>14层</v>
      </c>
      <c r="E31" s="8" t="s">
        <v>175</v>
      </c>
      <c r="F31" s="29">
        <v>107.03</v>
      </c>
      <c r="G31" s="29">
        <v>42.39</v>
      </c>
      <c r="H31" s="11">
        <f t="shared" si="1"/>
        <v>149.42</v>
      </c>
      <c r="I31" s="29" t="s">
        <v>71</v>
      </c>
      <c r="J31" s="30">
        <v>6299</v>
      </c>
      <c r="K31" s="30">
        <f t="shared" si="2"/>
        <v>941197</v>
      </c>
      <c r="L31" s="1" t="str">
        <f t="shared" si="3"/>
        <v>9-1-1401</v>
      </c>
      <c r="M31" s="1" t="b">
        <f>VLOOKUP(L31,[1]Sheet1!$A$1:$D$65536,2,0)=H31</f>
        <v>1</v>
      </c>
    </row>
    <row r="32" s="1" customFormat="1" ht="14.25" spans="1:13">
      <c r="A32" s="1" t="s">
        <v>486</v>
      </c>
      <c r="B32" s="11">
        <v>9</v>
      </c>
      <c r="C32" s="11" t="s">
        <v>461</v>
      </c>
      <c r="D32" s="8" t="str">
        <f t="shared" si="4"/>
        <v>14层</v>
      </c>
      <c r="E32" s="8" t="s">
        <v>177</v>
      </c>
      <c r="F32" s="29">
        <v>107.03</v>
      </c>
      <c r="G32" s="29">
        <v>42.39</v>
      </c>
      <c r="H32" s="11">
        <f t="shared" si="1"/>
        <v>149.42</v>
      </c>
      <c r="I32" s="29" t="s">
        <v>71</v>
      </c>
      <c r="J32" s="30">
        <v>6189</v>
      </c>
      <c r="K32" s="30">
        <f t="shared" si="2"/>
        <v>924760</v>
      </c>
      <c r="L32" s="1" t="str">
        <f t="shared" si="3"/>
        <v>9-1-1402</v>
      </c>
      <c r="M32" s="1" t="b">
        <f>VLOOKUP(L32,[1]Sheet1!$A$1:$D$65536,2,0)=H32</f>
        <v>1</v>
      </c>
    </row>
    <row r="33" s="1" customFormat="1" ht="14.25" spans="1:13">
      <c r="A33" s="1" t="s">
        <v>487</v>
      </c>
      <c r="B33" s="11">
        <v>9</v>
      </c>
      <c r="C33" s="11" t="s">
        <v>461</v>
      </c>
      <c r="D33" s="8" t="str">
        <f t="shared" si="4"/>
        <v>15层</v>
      </c>
      <c r="E33" s="8" t="s">
        <v>183</v>
      </c>
      <c r="F33" s="29">
        <v>107.03</v>
      </c>
      <c r="G33" s="29">
        <v>42.39</v>
      </c>
      <c r="H33" s="11">
        <f t="shared" si="1"/>
        <v>149.42</v>
      </c>
      <c r="I33" s="29" t="s">
        <v>71</v>
      </c>
      <c r="J33" s="30">
        <v>6399</v>
      </c>
      <c r="K33" s="30">
        <f t="shared" si="2"/>
        <v>956139</v>
      </c>
      <c r="L33" s="1" t="str">
        <f t="shared" si="3"/>
        <v>9-1-1501</v>
      </c>
      <c r="M33" s="1" t="b">
        <f>VLOOKUP(L33,[1]Sheet1!$A$1:$D$65536,2,0)=H33</f>
        <v>1</v>
      </c>
    </row>
    <row r="34" s="1" customFormat="1" ht="14.25" spans="1:13">
      <c r="A34" s="1" t="s">
        <v>488</v>
      </c>
      <c r="B34" s="11">
        <v>9</v>
      </c>
      <c r="C34" s="11" t="s">
        <v>461</v>
      </c>
      <c r="D34" s="8" t="str">
        <f t="shared" si="4"/>
        <v>15层</v>
      </c>
      <c r="E34" s="8" t="s">
        <v>185</v>
      </c>
      <c r="F34" s="29">
        <v>107.03</v>
      </c>
      <c r="G34" s="29">
        <v>42.39</v>
      </c>
      <c r="H34" s="11">
        <f t="shared" si="1"/>
        <v>149.42</v>
      </c>
      <c r="I34" s="29" t="s">
        <v>71</v>
      </c>
      <c r="J34" s="30">
        <v>6289</v>
      </c>
      <c r="K34" s="30">
        <f t="shared" si="2"/>
        <v>939702</v>
      </c>
      <c r="L34" s="1" t="str">
        <f t="shared" si="3"/>
        <v>9-1-1502</v>
      </c>
      <c r="M34" s="1" t="b">
        <f>VLOOKUP(L34,[1]Sheet1!$A$1:$D$65536,2,0)=H34</f>
        <v>1</v>
      </c>
    </row>
    <row r="35" s="1" customFormat="1" ht="14.25" spans="1:13">
      <c r="A35" s="1" t="s">
        <v>489</v>
      </c>
      <c r="B35" s="11">
        <v>9</v>
      </c>
      <c r="C35" s="11" t="s">
        <v>461</v>
      </c>
      <c r="D35" s="8" t="str">
        <f t="shared" si="4"/>
        <v>16层</v>
      </c>
      <c r="E35" s="8" t="s">
        <v>191</v>
      </c>
      <c r="F35" s="29">
        <v>107.03</v>
      </c>
      <c r="G35" s="29">
        <v>42.39</v>
      </c>
      <c r="H35" s="11">
        <f t="shared" si="1"/>
        <v>149.42</v>
      </c>
      <c r="I35" s="29" t="s">
        <v>71</v>
      </c>
      <c r="J35" s="30">
        <v>6409</v>
      </c>
      <c r="K35" s="30">
        <f t="shared" si="2"/>
        <v>957633</v>
      </c>
      <c r="L35" s="1" t="str">
        <f t="shared" si="3"/>
        <v>9-1-1601</v>
      </c>
      <c r="M35" s="1" t="b">
        <f>VLOOKUP(L35,[1]Sheet1!$A$1:$D$65536,2,0)=H35</f>
        <v>1</v>
      </c>
    </row>
    <row r="36" s="1" customFormat="1" ht="14.25" spans="1:13">
      <c r="A36" s="1" t="s">
        <v>490</v>
      </c>
      <c r="B36" s="11">
        <v>9</v>
      </c>
      <c r="C36" s="11" t="s">
        <v>461</v>
      </c>
      <c r="D36" s="8" t="str">
        <f t="shared" si="4"/>
        <v>16层</v>
      </c>
      <c r="E36" s="8" t="s">
        <v>193</v>
      </c>
      <c r="F36" s="29">
        <v>107.03</v>
      </c>
      <c r="G36" s="29">
        <v>42.39</v>
      </c>
      <c r="H36" s="11">
        <f t="shared" si="1"/>
        <v>149.42</v>
      </c>
      <c r="I36" s="29" t="s">
        <v>71</v>
      </c>
      <c r="J36" s="30">
        <v>6299</v>
      </c>
      <c r="K36" s="30">
        <f t="shared" si="2"/>
        <v>941197</v>
      </c>
      <c r="L36" s="1" t="str">
        <f t="shared" si="3"/>
        <v>9-1-1602</v>
      </c>
      <c r="M36" s="1" t="b">
        <f>VLOOKUP(L36,[1]Sheet1!$A$1:$D$65536,2,0)=H36</f>
        <v>1</v>
      </c>
    </row>
    <row r="37" s="1" customFormat="1" ht="14.25" spans="1:13">
      <c r="A37" s="1" t="s">
        <v>491</v>
      </c>
      <c r="B37" s="11">
        <v>9</v>
      </c>
      <c r="C37" s="11" t="s">
        <v>461</v>
      </c>
      <c r="D37" s="8" t="str">
        <f t="shared" si="4"/>
        <v>17层</v>
      </c>
      <c r="E37" s="8" t="s">
        <v>199</v>
      </c>
      <c r="F37" s="29">
        <v>107.03</v>
      </c>
      <c r="G37" s="29">
        <v>42.39</v>
      </c>
      <c r="H37" s="11">
        <f t="shared" si="1"/>
        <v>149.42</v>
      </c>
      <c r="I37" s="29" t="s">
        <v>71</v>
      </c>
      <c r="J37" s="30">
        <v>6419</v>
      </c>
      <c r="K37" s="30">
        <f t="shared" si="2"/>
        <v>959127</v>
      </c>
      <c r="L37" s="1" t="str">
        <f t="shared" si="3"/>
        <v>9-1-1701</v>
      </c>
      <c r="M37" s="1" t="b">
        <f>VLOOKUP(L37,[1]Sheet1!$A$1:$D$65536,2,0)=H37</f>
        <v>1</v>
      </c>
    </row>
    <row r="38" s="1" customFormat="1" ht="14.25" spans="1:13">
      <c r="A38" s="1" t="s">
        <v>492</v>
      </c>
      <c r="B38" s="11">
        <v>9</v>
      </c>
      <c r="C38" s="11" t="s">
        <v>461</v>
      </c>
      <c r="D38" s="8" t="str">
        <f t="shared" si="4"/>
        <v>17层</v>
      </c>
      <c r="E38" s="8" t="s">
        <v>201</v>
      </c>
      <c r="F38" s="29">
        <v>107.03</v>
      </c>
      <c r="G38" s="29">
        <v>42.39</v>
      </c>
      <c r="H38" s="11">
        <f t="shared" si="1"/>
        <v>149.42</v>
      </c>
      <c r="I38" s="29" t="s">
        <v>71</v>
      </c>
      <c r="J38" s="30">
        <v>6309</v>
      </c>
      <c r="K38" s="30">
        <f t="shared" si="2"/>
        <v>942691</v>
      </c>
      <c r="L38" s="1" t="str">
        <f t="shared" si="3"/>
        <v>9-1-1702</v>
      </c>
      <c r="M38" s="1" t="b">
        <f>VLOOKUP(L38,[1]Sheet1!$A$1:$D$65536,2,0)=H38</f>
        <v>1</v>
      </c>
    </row>
    <row r="39" s="1" customFormat="1" ht="14.25" spans="1:13">
      <c r="A39" s="1" t="s">
        <v>493</v>
      </c>
      <c r="B39" s="11">
        <v>9</v>
      </c>
      <c r="C39" s="11" t="s">
        <v>461</v>
      </c>
      <c r="D39" s="8" t="str">
        <f t="shared" si="4"/>
        <v>18层</v>
      </c>
      <c r="E39" s="8" t="s">
        <v>207</v>
      </c>
      <c r="F39" s="29">
        <v>107.03</v>
      </c>
      <c r="G39" s="29">
        <v>42.39</v>
      </c>
      <c r="H39" s="11">
        <f t="shared" si="1"/>
        <v>149.42</v>
      </c>
      <c r="I39" s="29" t="s">
        <v>71</v>
      </c>
      <c r="J39" s="30">
        <v>6339</v>
      </c>
      <c r="K39" s="30">
        <f t="shared" si="2"/>
        <v>947173</v>
      </c>
      <c r="L39" s="1" t="str">
        <f t="shared" si="3"/>
        <v>9-1-1801</v>
      </c>
      <c r="M39" s="1" t="b">
        <f>VLOOKUP(L39,[1]Sheet1!$A$1:$D$65536,2,0)=H39</f>
        <v>1</v>
      </c>
    </row>
    <row r="40" s="1" customFormat="1" ht="14.25" spans="1:13">
      <c r="A40" s="1" t="s">
        <v>494</v>
      </c>
      <c r="B40" s="11">
        <v>9</v>
      </c>
      <c r="C40" s="11" t="s">
        <v>461</v>
      </c>
      <c r="D40" s="8" t="str">
        <f t="shared" si="4"/>
        <v>18层</v>
      </c>
      <c r="E40" s="8" t="s">
        <v>209</v>
      </c>
      <c r="F40" s="29">
        <v>107.03</v>
      </c>
      <c r="G40" s="29">
        <v>42.39</v>
      </c>
      <c r="H40" s="11">
        <f t="shared" ref="H40:H71" si="5">F40+G40</f>
        <v>149.42</v>
      </c>
      <c r="I40" s="29" t="s">
        <v>71</v>
      </c>
      <c r="J40" s="30">
        <v>6229</v>
      </c>
      <c r="K40" s="30">
        <f t="shared" ref="K40:K71" si="6">ROUND(J40*H40,0)</f>
        <v>930737</v>
      </c>
      <c r="L40" s="1" t="str">
        <f t="shared" ref="L40:L71" si="7">B40&amp;"-"&amp;C40&amp;"-"&amp;E40</f>
        <v>9-1-1802</v>
      </c>
      <c r="M40" s="1" t="b">
        <f>VLOOKUP(L40,[1]Sheet1!$A$1:$D$65536,2,0)=H40</f>
        <v>1</v>
      </c>
    </row>
    <row r="41" s="1" customFormat="1" ht="14.25" spans="1:13">
      <c r="A41" s="1" t="s">
        <v>495</v>
      </c>
      <c r="B41" s="11">
        <v>9</v>
      </c>
      <c r="C41" s="11" t="s">
        <v>461</v>
      </c>
      <c r="D41" s="8" t="str">
        <f t="shared" si="4"/>
        <v>19层</v>
      </c>
      <c r="E41" s="8" t="s">
        <v>215</v>
      </c>
      <c r="F41" s="29">
        <v>107.03</v>
      </c>
      <c r="G41" s="29">
        <v>42.39</v>
      </c>
      <c r="H41" s="11">
        <f t="shared" si="5"/>
        <v>149.42</v>
      </c>
      <c r="I41" s="29" t="s">
        <v>71</v>
      </c>
      <c r="J41" s="30">
        <v>6439</v>
      </c>
      <c r="K41" s="30">
        <f t="shared" si="6"/>
        <v>962115</v>
      </c>
      <c r="L41" s="1" t="str">
        <f t="shared" si="7"/>
        <v>9-1-1901</v>
      </c>
      <c r="M41" s="1" t="b">
        <f>VLOOKUP(L41,[1]Sheet1!$A$1:$D$65536,2,0)=H41</f>
        <v>1</v>
      </c>
    </row>
    <row r="42" s="1" customFormat="1" ht="14.25" spans="1:13">
      <c r="A42" s="1" t="s">
        <v>496</v>
      </c>
      <c r="B42" s="11">
        <v>9</v>
      </c>
      <c r="C42" s="11" t="s">
        <v>461</v>
      </c>
      <c r="D42" s="8" t="str">
        <f t="shared" si="4"/>
        <v>19层</v>
      </c>
      <c r="E42" s="8" t="s">
        <v>217</v>
      </c>
      <c r="F42" s="29">
        <v>107.03</v>
      </c>
      <c r="G42" s="29">
        <v>42.39</v>
      </c>
      <c r="H42" s="11">
        <f t="shared" si="5"/>
        <v>149.42</v>
      </c>
      <c r="I42" s="29" t="s">
        <v>71</v>
      </c>
      <c r="J42" s="30">
        <v>6329</v>
      </c>
      <c r="K42" s="30">
        <f t="shared" si="6"/>
        <v>945679</v>
      </c>
      <c r="L42" s="1" t="str">
        <f t="shared" si="7"/>
        <v>9-1-1902</v>
      </c>
      <c r="M42" s="1" t="b">
        <f>VLOOKUP(L42,[1]Sheet1!$A$1:$D$65536,2,0)=H42</f>
        <v>1</v>
      </c>
    </row>
    <row r="43" s="1" customFormat="1" ht="14.25" spans="1:13">
      <c r="A43" s="1" t="s">
        <v>497</v>
      </c>
      <c r="B43" s="11">
        <v>9</v>
      </c>
      <c r="C43" s="11" t="s">
        <v>461</v>
      </c>
      <c r="D43" s="8" t="str">
        <f t="shared" si="4"/>
        <v>20层</v>
      </c>
      <c r="E43" s="8" t="s">
        <v>223</v>
      </c>
      <c r="F43" s="29">
        <v>107.03</v>
      </c>
      <c r="G43" s="29">
        <v>42.39</v>
      </c>
      <c r="H43" s="11">
        <f t="shared" si="5"/>
        <v>149.42</v>
      </c>
      <c r="I43" s="29" t="s">
        <v>71</v>
      </c>
      <c r="J43" s="30">
        <v>6449</v>
      </c>
      <c r="K43" s="30">
        <f t="shared" si="6"/>
        <v>963610</v>
      </c>
      <c r="L43" s="1" t="str">
        <f t="shared" si="7"/>
        <v>9-1-2001</v>
      </c>
      <c r="M43" s="1" t="b">
        <f>VLOOKUP(L43,[1]Sheet1!$A$1:$D$65536,2,0)=H43</f>
        <v>1</v>
      </c>
    </row>
    <row r="44" s="1" customFormat="1" ht="14.25" spans="1:13">
      <c r="A44" s="1" t="s">
        <v>498</v>
      </c>
      <c r="B44" s="11">
        <v>9</v>
      </c>
      <c r="C44" s="11" t="s">
        <v>461</v>
      </c>
      <c r="D44" s="8" t="str">
        <f t="shared" si="4"/>
        <v>20层</v>
      </c>
      <c r="E44" s="8" t="s">
        <v>225</v>
      </c>
      <c r="F44" s="29">
        <v>107.03</v>
      </c>
      <c r="G44" s="29">
        <v>42.39</v>
      </c>
      <c r="H44" s="11">
        <f t="shared" si="5"/>
        <v>149.42</v>
      </c>
      <c r="I44" s="29" t="s">
        <v>71</v>
      </c>
      <c r="J44" s="30">
        <v>6339</v>
      </c>
      <c r="K44" s="30">
        <f t="shared" si="6"/>
        <v>947173</v>
      </c>
      <c r="L44" s="1" t="str">
        <f t="shared" si="7"/>
        <v>9-1-2002</v>
      </c>
      <c r="M44" s="1" t="b">
        <f>VLOOKUP(L44,[1]Sheet1!$A$1:$D$65536,2,0)=H44</f>
        <v>1</v>
      </c>
    </row>
    <row r="45" s="1" customFormat="1" ht="14.25" spans="1:13">
      <c r="A45" s="1" t="s">
        <v>499</v>
      </c>
      <c r="B45" s="11">
        <v>9</v>
      </c>
      <c r="C45" s="11" t="s">
        <v>461</v>
      </c>
      <c r="D45" s="8" t="str">
        <f t="shared" si="4"/>
        <v>21层</v>
      </c>
      <c r="E45" s="8" t="s">
        <v>231</v>
      </c>
      <c r="F45" s="29">
        <v>107.03</v>
      </c>
      <c r="G45" s="29">
        <v>42.39</v>
      </c>
      <c r="H45" s="11">
        <f t="shared" si="5"/>
        <v>149.42</v>
      </c>
      <c r="I45" s="29" t="s">
        <v>71</v>
      </c>
      <c r="J45" s="30">
        <v>6439</v>
      </c>
      <c r="K45" s="30">
        <f t="shared" si="6"/>
        <v>962115</v>
      </c>
      <c r="L45" s="1" t="str">
        <f t="shared" si="7"/>
        <v>9-1-2101</v>
      </c>
      <c r="M45" s="1" t="b">
        <f>VLOOKUP(L45,[1]Sheet1!$A$1:$D$65536,2,0)=H45</f>
        <v>1</v>
      </c>
    </row>
    <row r="46" s="1" customFormat="1" ht="14.25" spans="1:13">
      <c r="A46" s="1" t="s">
        <v>500</v>
      </c>
      <c r="B46" s="11">
        <v>9</v>
      </c>
      <c r="C46" s="11" t="s">
        <v>461</v>
      </c>
      <c r="D46" s="8" t="str">
        <f t="shared" si="4"/>
        <v>21层</v>
      </c>
      <c r="E46" s="8" t="s">
        <v>233</v>
      </c>
      <c r="F46" s="29">
        <v>107.03</v>
      </c>
      <c r="G46" s="29">
        <v>42.39</v>
      </c>
      <c r="H46" s="11">
        <f t="shared" si="5"/>
        <v>149.42</v>
      </c>
      <c r="I46" s="29" t="s">
        <v>71</v>
      </c>
      <c r="J46" s="30">
        <v>6329</v>
      </c>
      <c r="K46" s="30">
        <f t="shared" si="6"/>
        <v>945679</v>
      </c>
      <c r="L46" s="1" t="str">
        <f t="shared" si="7"/>
        <v>9-1-2102</v>
      </c>
      <c r="M46" s="1" t="b">
        <f>VLOOKUP(L46,[1]Sheet1!$A$1:$D$65536,2,0)=H46</f>
        <v>1</v>
      </c>
    </row>
    <row r="47" s="1" customFormat="1" ht="14.25" spans="1:13">
      <c r="A47" s="1" t="s">
        <v>501</v>
      </c>
      <c r="B47" s="11">
        <v>9</v>
      </c>
      <c r="C47" s="11" t="s">
        <v>461</v>
      </c>
      <c r="D47" s="8" t="str">
        <f t="shared" si="4"/>
        <v>22层</v>
      </c>
      <c r="E47" s="8" t="s">
        <v>239</v>
      </c>
      <c r="F47" s="29">
        <v>107.03</v>
      </c>
      <c r="G47" s="29">
        <v>42.39</v>
      </c>
      <c r="H47" s="11">
        <f t="shared" si="5"/>
        <v>149.42</v>
      </c>
      <c r="I47" s="29" t="s">
        <v>71</v>
      </c>
      <c r="J47" s="30">
        <v>5939</v>
      </c>
      <c r="K47" s="30">
        <f t="shared" si="6"/>
        <v>887405</v>
      </c>
      <c r="L47" s="1" t="str">
        <f t="shared" si="7"/>
        <v>9-1-2201</v>
      </c>
      <c r="M47" s="1" t="b">
        <f>VLOOKUP(L47,[1]Sheet1!$A$1:$D$65536,2,0)=H47</f>
        <v>1</v>
      </c>
    </row>
    <row r="48" s="1" customFormat="1" ht="14.25" spans="1:13">
      <c r="A48" s="1" t="s">
        <v>502</v>
      </c>
      <c r="B48" s="11">
        <v>9</v>
      </c>
      <c r="C48" s="11" t="s">
        <v>461</v>
      </c>
      <c r="D48" s="8" t="str">
        <f t="shared" si="4"/>
        <v>22层</v>
      </c>
      <c r="E48" s="8" t="s">
        <v>241</v>
      </c>
      <c r="F48" s="29">
        <v>107.03</v>
      </c>
      <c r="G48" s="29">
        <v>42.39</v>
      </c>
      <c r="H48" s="11">
        <f t="shared" si="5"/>
        <v>149.42</v>
      </c>
      <c r="I48" s="29" t="s">
        <v>71</v>
      </c>
      <c r="J48" s="30">
        <v>5829</v>
      </c>
      <c r="K48" s="30">
        <f t="shared" si="6"/>
        <v>870969</v>
      </c>
      <c r="L48" s="1" t="str">
        <f t="shared" si="7"/>
        <v>9-1-2202</v>
      </c>
      <c r="M48" s="1" t="b">
        <f>VLOOKUP(L48,[1]Sheet1!$A$1:$D$65536,2,0)=H48</f>
        <v>1</v>
      </c>
    </row>
    <row r="49" s="1" customFormat="1" ht="14.25" spans="1:13">
      <c r="A49" s="1" t="s">
        <v>503</v>
      </c>
      <c r="B49" s="11">
        <v>9</v>
      </c>
      <c r="C49" s="11">
        <v>2</v>
      </c>
      <c r="D49" s="8" t="str">
        <f>MID(E49,1,1)&amp;"层"</f>
        <v>2层</v>
      </c>
      <c r="E49" s="8" t="s">
        <v>79</v>
      </c>
      <c r="F49" s="29">
        <v>107.03</v>
      </c>
      <c r="G49" s="29">
        <v>42.39</v>
      </c>
      <c r="H49" s="11">
        <f t="shared" si="5"/>
        <v>149.42</v>
      </c>
      <c r="I49" s="29" t="s">
        <v>71</v>
      </c>
      <c r="J49" s="30">
        <v>5549</v>
      </c>
      <c r="K49" s="30">
        <f t="shared" si="6"/>
        <v>829132</v>
      </c>
      <c r="L49" s="1" t="str">
        <f t="shared" si="7"/>
        <v>9-2-201</v>
      </c>
      <c r="M49" s="1" t="b">
        <f>VLOOKUP(L49,[1]Sheet1!$A$1:$D$65536,2,0)=H49</f>
        <v>1</v>
      </c>
    </row>
    <row r="50" s="1" customFormat="1" ht="14.25" spans="1:13">
      <c r="A50" s="1" t="s">
        <v>504</v>
      </c>
      <c r="B50" s="11">
        <v>9</v>
      </c>
      <c r="C50" s="11">
        <v>2</v>
      </c>
      <c r="D50" s="8" t="str">
        <f>MID(E50,1,1)&amp;"层"</f>
        <v>2层</v>
      </c>
      <c r="E50" s="8" t="s">
        <v>81</v>
      </c>
      <c r="F50" s="29">
        <v>107.03</v>
      </c>
      <c r="G50" s="29">
        <v>42.39</v>
      </c>
      <c r="H50" s="11">
        <f t="shared" si="5"/>
        <v>149.42</v>
      </c>
      <c r="I50" s="29" t="s">
        <v>71</v>
      </c>
      <c r="J50" s="30">
        <v>5739</v>
      </c>
      <c r="K50" s="30">
        <f t="shared" si="6"/>
        <v>857521</v>
      </c>
      <c r="L50" s="1" t="str">
        <f t="shared" si="7"/>
        <v>9-2-202</v>
      </c>
      <c r="M50" s="1" t="b">
        <f>VLOOKUP(L50,[1]Sheet1!$A$1:$D$65536,2,0)=H50</f>
        <v>1</v>
      </c>
    </row>
    <row r="51" s="1" customFormat="1" ht="14.25" spans="1:13">
      <c r="A51" s="1" t="s">
        <v>505</v>
      </c>
      <c r="B51" s="11">
        <v>9</v>
      </c>
      <c r="C51" s="11">
        <v>2</v>
      </c>
      <c r="D51" s="8" t="str">
        <f t="shared" ref="D51:D66" si="8">MID(E51,1,1)&amp;"层"</f>
        <v>3层</v>
      </c>
      <c r="E51" s="8" t="s">
        <v>87</v>
      </c>
      <c r="F51" s="29">
        <v>107.03</v>
      </c>
      <c r="G51" s="29">
        <v>42.39</v>
      </c>
      <c r="H51" s="11">
        <f t="shared" si="5"/>
        <v>149.42</v>
      </c>
      <c r="I51" s="29" t="s">
        <v>71</v>
      </c>
      <c r="J51" s="30">
        <v>5799</v>
      </c>
      <c r="K51" s="30">
        <f t="shared" si="6"/>
        <v>866487</v>
      </c>
      <c r="L51" s="1" t="str">
        <f t="shared" si="7"/>
        <v>9-2-301</v>
      </c>
      <c r="M51" s="1" t="b">
        <f>VLOOKUP(L51,[1]Sheet1!$A$1:$D$65536,2,0)=H51</f>
        <v>1</v>
      </c>
    </row>
    <row r="52" s="1" customFormat="1" ht="14.25" spans="1:13">
      <c r="A52" s="1" t="s">
        <v>506</v>
      </c>
      <c r="B52" s="11">
        <v>9</v>
      </c>
      <c r="C52" s="11">
        <v>2</v>
      </c>
      <c r="D52" s="8" t="str">
        <f t="shared" si="8"/>
        <v>3层</v>
      </c>
      <c r="E52" s="8" t="s">
        <v>89</v>
      </c>
      <c r="F52" s="29">
        <v>107.03</v>
      </c>
      <c r="G52" s="29">
        <v>42.39</v>
      </c>
      <c r="H52" s="11">
        <f t="shared" si="5"/>
        <v>149.42</v>
      </c>
      <c r="I52" s="29" t="s">
        <v>71</v>
      </c>
      <c r="J52" s="30">
        <v>5989</v>
      </c>
      <c r="K52" s="30">
        <f t="shared" si="6"/>
        <v>894876</v>
      </c>
      <c r="L52" s="1" t="str">
        <f t="shared" si="7"/>
        <v>9-2-302</v>
      </c>
      <c r="M52" s="1" t="b">
        <f>VLOOKUP(L52,[1]Sheet1!$A$1:$D$65536,2,0)=H52</f>
        <v>1</v>
      </c>
    </row>
    <row r="53" s="1" customFormat="1" ht="14.25" spans="1:13">
      <c r="A53" s="1" t="s">
        <v>507</v>
      </c>
      <c r="B53" s="11">
        <v>9</v>
      </c>
      <c r="C53" s="11">
        <v>2</v>
      </c>
      <c r="D53" s="8" t="str">
        <f t="shared" si="8"/>
        <v>4层</v>
      </c>
      <c r="E53" s="8" t="s">
        <v>95</v>
      </c>
      <c r="F53" s="29">
        <v>107.03</v>
      </c>
      <c r="G53" s="29">
        <v>42.39</v>
      </c>
      <c r="H53" s="11">
        <f t="shared" si="5"/>
        <v>149.42</v>
      </c>
      <c r="I53" s="29" t="s">
        <v>71</v>
      </c>
      <c r="J53" s="30">
        <v>5799</v>
      </c>
      <c r="K53" s="30">
        <f t="shared" si="6"/>
        <v>866487</v>
      </c>
      <c r="L53" s="1" t="str">
        <f t="shared" si="7"/>
        <v>9-2-401</v>
      </c>
      <c r="M53" s="1" t="b">
        <f>VLOOKUP(L53,[1]Sheet1!$A$1:$D$65536,2,0)=H53</f>
        <v>1</v>
      </c>
    </row>
    <row r="54" s="1" customFormat="1" ht="14.25" spans="1:13">
      <c r="A54" s="1" t="s">
        <v>508</v>
      </c>
      <c r="B54" s="11">
        <v>9</v>
      </c>
      <c r="C54" s="11">
        <v>2</v>
      </c>
      <c r="D54" s="8" t="str">
        <f t="shared" si="8"/>
        <v>4层</v>
      </c>
      <c r="E54" s="8" t="s">
        <v>97</v>
      </c>
      <c r="F54" s="29">
        <v>107.03</v>
      </c>
      <c r="G54" s="29">
        <v>42.39</v>
      </c>
      <c r="H54" s="11">
        <f t="shared" si="5"/>
        <v>149.42</v>
      </c>
      <c r="I54" s="29" t="s">
        <v>71</v>
      </c>
      <c r="J54" s="30">
        <v>5989</v>
      </c>
      <c r="K54" s="30">
        <f t="shared" si="6"/>
        <v>894876</v>
      </c>
      <c r="L54" s="1" t="str">
        <f t="shared" si="7"/>
        <v>9-2-402</v>
      </c>
      <c r="M54" s="1" t="b">
        <f>VLOOKUP(L54,[1]Sheet1!$A$1:$D$65536,2,0)=H54</f>
        <v>1</v>
      </c>
    </row>
    <row r="55" s="1" customFormat="1" ht="14.25" spans="1:13">
      <c r="A55" s="1" t="s">
        <v>509</v>
      </c>
      <c r="B55" s="11">
        <v>9</v>
      </c>
      <c r="C55" s="11">
        <v>2</v>
      </c>
      <c r="D55" s="8" t="str">
        <f t="shared" si="8"/>
        <v>5层</v>
      </c>
      <c r="E55" s="8" t="s">
        <v>103</v>
      </c>
      <c r="F55" s="29">
        <v>107.03</v>
      </c>
      <c r="G55" s="29">
        <v>42.39</v>
      </c>
      <c r="H55" s="11">
        <f t="shared" si="5"/>
        <v>149.42</v>
      </c>
      <c r="I55" s="29" t="s">
        <v>71</v>
      </c>
      <c r="J55" s="30">
        <v>5899</v>
      </c>
      <c r="K55" s="30">
        <f t="shared" si="6"/>
        <v>881429</v>
      </c>
      <c r="L55" s="1" t="str">
        <f t="shared" si="7"/>
        <v>9-2-501</v>
      </c>
      <c r="M55" s="1" t="b">
        <f>VLOOKUP(L55,[1]Sheet1!$A$1:$D$65536,2,0)=H55</f>
        <v>1</v>
      </c>
    </row>
    <row r="56" s="1" customFormat="1" ht="14.25" spans="1:13">
      <c r="A56" s="1" t="s">
        <v>510</v>
      </c>
      <c r="B56" s="11">
        <v>9</v>
      </c>
      <c r="C56" s="11">
        <v>2</v>
      </c>
      <c r="D56" s="8" t="str">
        <f t="shared" si="8"/>
        <v>5层</v>
      </c>
      <c r="E56" s="8" t="s">
        <v>105</v>
      </c>
      <c r="F56" s="29">
        <v>107.03</v>
      </c>
      <c r="G56" s="29">
        <v>42.39</v>
      </c>
      <c r="H56" s="11">
        <f t="shared" si="5"/>
        <v>149.42</v>
      </c>
      <c r="I56" s="29" t="s">
        <v>71</v>
      </c>
      <c r="J56" s="30">
        <v>6089</v>
      </c>
      <c r="K56" s="30">
        <f t="shared" si="6"/>
        <v>909818</v>
      </c>
      <c r="L56" s="1" t="str">
        <f t="shared" si="7"/>
        <v>9-2-502</v>
      </c>
      <c r="M56" s="1" t="b">
        <f>VLOOKUP(L56,[1]Sheet1!$A$1:$D$65536,2,0)=H56</f>
        <v>1</v>
      </c>
    </row>
    <row r="57" s="1" customFormat="1" ht="14.25" spans="1:13">
      <c r="A57" s="1" t="s">
        <v>511</v>
      </c>
      <c r="B57" s="11">
        <v>9</v>
      </c>
      <c r="C57" s="11">
        <v>2</v>
      </c>
      <c r="D57" s="8" t="str">
        <f t="shared" si="8"/>
        <v>6层</v>
      </c>
      <c r="E57" s="8" t="s">
        <v>111</v>
      </c>
      <c r="F57" s="29">
        <v>107.03</v>
      </c>
      <c r="G57" s="29">
        <v>42.39</v>
      </c>
      <c r="H57" s="11">
        <f t="shared" si="5"/>
        <v>149.42</v>
      </c>
      <c r="I57" s="29" t="s">
        <v>71</v>
      </c>
      <c r="J57" s="30">
        <v>6099</v>
      </c>
      <c r="K57" s="30">
        <f t="shared" si="6"/>
        <v>911313</v>
      </c>
      <c r="L57" s="1" t="str">
        <f t="shared" si="7"/>
        <v>9-2-601</v>
      </c>
      <c r="M57" s="1" t="b">
        <f>VLOOKUP(L57,[1]Sheet1!$A$1:$D$65536,2,0)=H57</f>
        <v>1</v>
      </c>
    </row>
    <row r="58" s="1" customFormat="1" ht="14.25" spans="1:13">
      <c r="A58" s="1" t="s">
        <v>512</v>
      </c>
      <c r="B58" s="11">
        <v>9</v>
      </c>
      <c r="C58" s="11">
        <v>2</v>
      </c>
      <c r="D58" s="8" t="str">
        <f t="shared" si="8"/>
        <v>6层</v>
      </c>
      <c r="E58" s="8" t="s">
        <v>113</v>
      </c>
      <c r="F58" s="29">
        <v>107.03</v>
      </c>
      <c r="G58" s="29">
        <v>42.39</v>
      </c>
      <c r="H58" s="11">
        <f t="shared" si="5"/>
        <v>149.42</v>
      </c>
      <c r="I58" s="29" t="s">
        <v>71</v>
      </c>
      <c r="J58" s="30">
        <v>6289</v>
      </c>
      <c r="K58" s="30">
        <f t="shared" si="6"/>
        <v>939702</v>
      </c>
      <c r="L58" s="1" t="str">
        <f t="shared" si="7"/>
        <v>9-2-602</v>
      </c>
      <c r="M58" s="1" t="b">
        <f>VLOOKUP(L58,[1]Sheet1!$A$1:$D$65536,2,0)=H58</f>
        <v>1</v>
      </c>
    </row>
    <row r="59" s="1" customFormat="1" ht="14.25" spans="1:13">
      <c r="A59" s="1" t="s">
        <v>513</v>
      </c>
      <c r="B59" s="11">
        <v>9</v>
      </c>
      <c r="C59" s="11">
        <v>2</v>
      </c>
      <c r="D59" s="8" t="str">
        <f t="shared" si="8"/>
        <v>7层</v>
      </c>
      <c r="E59" s="8" t="s">
        <v>119</v>
      </c>
      <c r="F59" s="29">
        <v>107.03</v>
      </c>
      <c r="G59" s="29">
        <v>42.39</v>
      </c>
      <c r="H59" s="11">
        <f t="shared" si="5"/>
        <v>149.42</v>
      </c>
      <c r="I59" s="29" t="s">
        <v>71</v>
      </c>
      <c r="J59" s="30">
        <v>6129</v>
      </c>
      <c r="K59" s="30">
        <f t="shared" si="6"/>
        <v>915795</v>
      </c>
      <c r="L59" s="1" t="str">
        <f t="shared" si="7"/>
        <v>9-2-701</v>
      </c>
      <c r="M59" s="1" t="b">
        <f>VLOOKUP(L59,[1]Sheet1!$A$1:$D$65536,2,0)=H59</f>
        <v>1</v>
      </c>
    </row>
    <row r="60" s="1" customFormat="1" ht="14.25" spans="1:13">
      <c r="A60" s="1" t="s">
        <v>514</v>
      </c>
      <c r="B60" s="11">
        <v>9</v>
      </c>
      <c r="C60" s="11">
        <v>2</v>
      </c>
      <c r="D60" s="8" t="str">
        <f t="shared" si="8"/>
        <v>7层</v>
      </c>
      <c r="E60" s="8" t="s">
        <v>121</v>
      </c>
      <c r="F60" s="29">
        <v>107.03</v>
      </c>
      <c r="G60" s="29">
        <v>42.39</v>
      </c>
      <c r="H60" s="11">
        <f t="shared" si="5"/>
        <v>149.42</v>
      </c>
      <c r="I60" s="29" t="s">
        <v>71</v>
      </c>
      <c r="J60" s="30">
        <v>6319</v>
      </c>
      <c r="K60" s="30">
        <f t="shared" si="6"/>
        <v>944185</v>
      </c>
      <c r="L60" s="1" t="str">
        <f t="shared" si="7"/>
        <v>9-2-702</v>
      </c>
      <c r="M60" s="1" t="b">
        <f>VLOOKUP(L60,[1]Sheet1!$A$1:$D$65536,2,0)=H60</f>
        <v>1</v>
      </c>
    </row>
    <row r="61" s="1" customFormat="1" ht="14.25" spans="1:13">
      <c r="A61" s="1" t="s">
        <v>515</v>
      </c>
      <c r="B61" s="11">
        <v>9</v>
      </c>
      <c r="C61" s="11">
        <v>2</v>
      </c>
      <c r="D61" s="8" t="str">
        <f t="shared" si="8"/>
        <v>8层</v>
      </c>
      <c r="E61" s="8" t="s">
        <v>127</v>
      </c>
      <c r="F61" s="29">
        <v>107.03</v>
      </c>
      <c r="G61" s="29">
        <v>42.39</v>
      </c>
      <c r="H61" s="11">
        <f t="shared" si="5"/>
        <v>149.42</v>
      </c>
      <c r="I61" s="29" t="s">
        <v>71</v>
      </c>
      <c r="J61" s="30">
        <v>6159</v>
      </c>
      <c r="K61" s="30">
        <f t="shared" si="6"/>
        <v>920278</v>
      </c>
      <c r="L61" s="1" t="str">
        <f t="shared" si="7"/>
        <v>9-2-801</v>
      </c>
      <c r="M61" s="1" t="b">
        <f>VLOOKUP(L61,[1]Sheet1!$A$1:$D$65536,2,0)=H61</f>
        <v>1</v>
      </c>
    </row>
    <row r="62" s="1" customFormat="1" ht="14.25" spans="1:13">
      <c r="A62" s="1" t="s">
        <v>516</v>
      </c>
      <c r="B62" s="11">
        <v>9</v>
      </c>
      <c r="C62" s="11">
        <v>2</v>
      </c>
      <c r="D62" s="8" t="str">
        <f t="shared" si="8"/>
        <v>8层</v>
      </c>
      <c r="E62" s="8" t="s">
        <v>129</v>
      </c>
      <c r="F62" s="29">
        <v>107.03</v>
      </c>
      <c r="G62" s="29">
        <v>42.39</v>
      </c>
      <c r="H62" s="11">
        <f t="shared" si="5"/>
        <v>149.42</v>
      </c>
      <c r="I62" s="29" t="s">
        <v>71</v>
      </c>
      <c r="J62" s="30">
        <v>6349</v>
      </c>
      <c r="K62" s="30">
        <f t="shared" si="6"/>
        <v>948668</v>
      </c>
      <c r="L62" s="1" t="str">
        <f t="shared" si="7"/>
        <v>9-2-802</v>
      </c>
      <c r="M62" s="1" t="b">
        <f>VLOOKUP(L62,[1]Sheet1!$A$1:$D$65536,2,0)=H62</f>
        <v>1</v>
      </c>
    </row>
    <row r="63" s="1" customFormat="1" ht="14.25" spans="1:13">
      <c r="A63" s="1" t="s">
        <v>517</v>
      </c>
      <c r="B63" s="11">
        <v>9</v>
      </c>
      <c r="C63" s="11">
        <v>2</v>
      </c>
      <c r="D63" s="8" t="str">
        <f t="shared" si="8"/>
        <v>9层</v>
      </c>
      <c r="E63" s="8" t="s">
        <v>135</v>
      </c>
      <c r="F63" s="29">
        <v>107.03</v>
      </c>
      <c r="G63" s="29">
        <v>42.39</v>
      </c>
      <c r="H63" s="11">
        <f t="shared" si="5"/>
        <v>149.42</v>
      </c>
      <c r="I63" s="29" t="s">
        <v>71</v>
      </c>
      <c r="J63" s="30">
        <v>6189</v>
      </c>
      <c r="K63" s="30">
        <f t="shared" si="6"/>
        <v>924760</v>
      </c>
      <c r="L63" s="1" t="str">
        <f t="shared" si="7"/>
        <v>9-2-901</v>
      </c>
      <c r="M63" s="1" t="b">
        <f>VLOOKUP(L63,[1]Sheet1!$A$1:$D$65536,2,0)=H63</f>
        <v>1</v>
      </c>
    </row>
    <row r="64" s="1" customFormat="1" ht="14.25" spans="1:13">
      <c r="A64" s="1" t="s">
        <v>518</v>
      </c>
      <c r="B64" s="11">
        <v>9</v>
      </c>
      <c r="C64" s="11">
        <v>2</v>
      </c>
      <c r="D64" s="8" t="str">
        <f t="shared" si="8"/>
        <v>9层</v>
      </c>
      <c r="E64" s="8" t="s">
        <v>137</v>
      </c>
      <c r="F64" s="29">
        <v>107.03</v>
      </c>
      <c r="G64" s="29">
        <v>42.39</v>
      </c>
      <c r="H64" s="11">
        <f t="shared" si="5"/>
        <v>149.42</v>
      </c>
      <c r="I64" s="29" t="s">
        <v>71</v>
      </c>
      <c r="J64" s="30">
        <v>6379</v>
      </c>
      <c r="K64" s="30">
        <f t="shared" si="6"/>
        <v>953150</v>
      </c>
      <c r="L64" s="1" t="str">
        <f t="shared" si="7"/>
        <v>9-2-902</v>
      </c>
      <c r="M64" s="1" t="b">
        <f>VLOOKUP(L64,[1]Sheet1!$A$1:$D$65536,2,0)=H64</f>
        <v>1</v>
      </c>
    </row>
    <row r="65" s="1" customFormat="1" ht="14.25" spans="1:13">
      <c r="A65" s="1" t="s">
        <v>519</v>
      </c>
      <c r="B65" s="11">
        <v>9</v>
      </c>
      <c r="C65" s="11">
        <v>2</v>
      </c>
      <c r="D65" s="8" t="str">
        <f>MID(E65,1,2)&amp;"层"</f>
        <v>10层</v>
      </c>
      <c r="E65" s="8" t="s">
        <v>143</v>
      </c>
      <c r="F65" s="29">
        <v>107.03</v>
      </c>
      <c r="G65" s="29">
        <v>42.39</v>
      </c>
      <c r="H65" s="11">
        <f t="shared" si="5"/>
        <v>149.42</v>
      </c>
      <c r="I65" s="29" t="s">
        <v>71</v>
      </c>
      <c r="J65" s="30">
        <v>6219</v>
      </c>
      <c r="K65" s="30">
        <f t="shared" si="6"/>
        <v>929243</v>
      </c>
      <c r="L65" s="1" t="str">
        <f t="shared" si="7"/>
        <v>9-2-1001</v>
      </c>
      <c r="M65" s="1" t="b">
        <f>VLOOKUP(L65,[1]Sheet1!$A$1:$D$65536,2,0)=H65</f>
        <v>1</v>
      </c>
    </row>
    <row r="66" s="1" customFormat="1" ht="14.25" spans="1:13">
      <c r="A66" s="1" t="s">
        <v>520</v>
      </c>
      <c r="B66" s="11">
        <v>9</v>
      </c>
      <c r="C66" s="11">
        <v>2</v>
      </c>
      <c r="D66" s="8" t="str">
        <f>MID(E66,1,2)&amp;"层"</f>
        <v>10层</v>
      </c>
      <c r="E66" s="8" t="s">
        <v>145</v>
      </c>
      <c r="F66" s="29">
        <v>107.03</v>
      </c>
      <c r="G66" s="29">
        <v>42.39</v>
      </c>
      <c r="H66" s="11">
        <f t="shared" si="5"/>
        <v>149.42</v>
      </c>
      <c r="I66" s="29" t="s">
        <v>71</v>
      </c>
      <c r="J66" s="30">
        <v>6409</v>
      </c>
      <c r="K66" s="30">
        <f t="shared" si="6"/>
        <v>957633</v>
      </c>
      <c r="L66" s="1" t="str">
        <f t="shared" si="7"/>
        <v>9-2-1002</v>
      </c>
      <c r="M66" s="1" t="b">
        <f>VLOOKUP(L66,[1]Sheet1!$A$1:$D$65536,2,0)=H66</f>
        <v>1</v>
      </c>
    </row>
    <row r="67" s="1" customFormat="1" ht="14.25" spans="1:13">
      <c r="A67" s="1" t="s">
        <v>521</v>
      </c>
      <c r="B67" s="11">
        <v>9</v>
      </c>
      <c r="C67" s="11">
        <v>2</v>
      </c>
      <c r="D67" s="8" t="str">
        <f t="shared" ref="D67:D90" si="9">MID(E67,1,2)&amp;"层"</f>
        <v>11层</v>
      </c>
      <c r="E67" s="8" t="s">
        <v>151</v>
      </c>
      <c r="F67" s="29">
        <v>107.03</v>
      </c>
      <c r="G67" s="29">
        <v>42.39</v>
      </c>
      <c r="H67" s="11">
        <f t="shared" si="5"/>
        <v>149.42</v>
      </c>
      <c r="I67" s="29" t="s">
        <v>71</v>
      </c>
      <c r="J67" s="30">
        <v>6239</v>
      </c>
      <c r="K67" s="30">
        <f t="shared" si="6"/>
        <v>932231</v>
      </c>
      <c r="L67" s="1" t="str">
        <f t="shared" si="7"/>
        <v>9-2-1101</v>
      </c>
      <c r="M67" s="1" t="b">
        <f>VLOOKUP(L67,[1]Sheet1!$A$1:$D$65536,2,0)=H67</f>
        <v>1</v>
      </c>
    </row>
    <row r="68" s="1" customFormat="1" ht="14.25" spans="1:13">
      <c r="A68" s="1" t="s">
        <v>522</v>
      </c>
      <c r="B68" s="11">
        <v>9</v>
      </c>
      <c r="C68" s="11">
        <v>2</v>
      </c>
      <c r="D68" s="8" t="str">
        <f t="shared" si="9"/>
        <v>11层</v>
      </c>
      <c r="E68" s="8" t="s">
        <v>153</v>
      </c>
      <c r="F68" s="29">
        <v>107.03</v>
      </c>
      <c r="G68" s="29">
        <v>42.39</v>
      </c>
      <c r="H68" s="11">
        <f t="shared" si="5"/>
        <v>149.42</v>
      </c>
      <c r="I68" s="29" t="s">
        <v>71</v>
      </c>
      <c r="J68" s="30">
        <v>6429</v>
      </c>
      <c r="K68" s="30">
        <f t="shared" si="6"/>
        <v>960621</v>
      </c>
      <c r="L68" s="1" t="str">
        <f t="shared" si="7"/>
        <v>9-2-1102</v>
      </c>
      <c r="M68" s="1" t="b">
        <f>VLOOKUP(L68,[1]Sheet1!$A$1:$D$65536,2,0)=H68</f>
        <v>1</v>
      </c>
    </row>
    <row r="69" s="1" customFormat="1" ht="14.25" spans="1:13">
      <c r="A69" s="1" t="s">
        <v>523</v>
      </c>
      <c r="B69" s="11">
        <v>9</v>
      </c>
      <c r="C69" s="11">
        <v>2</v>
      </c>
      <c r="D69" s="8" t="str">
        <f t="shared" si="9"/>
        <v>12层</v>
      </c>
      <c r="E69" s="8" t="s">
        <v>159</v>
      </c>
      <c r="F69" s="29">
        <v>107.03</v>
      </c>
      <c r="G69" s="29">
        <v>42.39</v>
      </c>
      <c r="H69" s="11">
        <f t="shared" si="5"/>
        <v>149.42</v>
      </c>
      <c r="I69" s="29" t="s">
        <v>71</v>
      </c>
      <c r="J69" s="30">
        <v>6259</v>
      </c>
      <c r="K69" s="30">
        <f t="shared" si="6"/>
        <v>935220</v>
      </c>
      <c r="L69" s="1" t="str">
        <f t="shared" si="7"/>
        <v>9-2-1201</v>
      </c>
      <c r="M69" s="1" t="b">
        <f>VLOOKUP(L69,[1]Sheet1!$A$1:$D$65536,2,0)=H69</f>
        <v>1</v>
      </c>
    </row>
    <row r="70" s="1" customFormat="1" ht="14.25" spans="1:13">
      <c r="A70" s="1" t="s">
        <v>524</v>
      </c>
      <c r="B70" s="11">
        <v>9</v>
      </c>
      <c r="C70" s="11">
        <v>2</v>
      </c>
      <c r="D70" s="8" t="str">
        <f t="shared" si="9"/>
        <v>12层</v>
      </c>
      <c r="E70" s="8" t="s">
        <v>161</v>
      </c>
      <c r="F70" s="29">
        <v>107.03</v>
      </c>
      <c r="G70" s="29">
        <v>42.39</v>
      </c>
      <c r="H70" s="11">
        <f t="shared" si="5"/>
        <v>149.42</v>
      </c>
      <c r="I70" s="29" t="s">
        <v>71</v>
      </c>
      <c r="J70" s="30">
        <v>6449</v>
      </c>
      <c r="K70" s="30">
        <f t="shared" si="6"/>
        <v>963610</v>
      </c>
      <c r="L70" s="1" t="str">
        <f t="shared" si="7"/>
        <v>9-2-1202</v>
      </c>
      <c r="M70" s="1" t="b">
        <f>VLOOKUP(L70,[1]Sheet1!$A$1:$D$65536,2,0)=H70</f>
        <v>1</v>
      </c>
    </row>
    <row r="71" s="1" customFormat="1" ht="14.25" spans="1:13">
      <c r="A71" s="1" t="s">
        <v>525</v>
      </c>
      <c r="B71" s="11">
        <v>9</v>
      </c>
      <c r="C71" s="11">
        <v>2</v>
      </c>
      <c r="D71" s="8" t="str">
        <f t="shared" si="9"/>
        <v>13层</v>
      </c>
      <c r="E71" s="8" t="s">
        <v>167</v>
      </c>
      <c r="F71" s="29">
        <v>107.03</v>
      </c>
      <c r="G71" s="29">
        <v>42.39</v>
      </c>
      <c r="H71" s="11">
        <f t="shared" si="5"/>
        <v>149.42</v>
      </c>
      <c r="I71" s="29" t="s">
        <v>71</v>
      </c>
      <c r="J71" s="30">
        <v>6279</v>
      </c>
      <c r="K71" s="30">
        <f t="shared" si="6"/>
        <v>938208</v>
      </c>
      <c r="L71" s="1" t="str">
        <f t="shared" si="7"/>
        <v>9-2-1301</v>
      </c>
      <c r="M71" s="1" t="b">
        <f>VLOOKUP(L71,[1]Sheet1!$A$1:$D$65536,2,0)=H71</f>
        <v>1</v>
      </c>
    </row>
    <row r="72" s="1" customFormat="1" ht="14.25" spans="1:13">
      <c r="A72" s="1" t="s">
        <v>526</v>
      </c>
      <c r="B72" s="11">
        <v>9</v>
      </c>
      <c r="C72" s="11">
        <v>2</v>
      </c>
      <c r="D72" s="8" t="str">
        <f t="shared" si="9"/>
        <v>13层</v>
      </c>
      <c r="E72" s="8" t="s">
        <v>169</v>
      </c>
      <c r="F72" s="29">
        <v>107.03</v>
      </c>
      <c r="G72" s="29">
        <v>42.39</v>
      </c>
      <c r="H72" s="11">
        <f t="shared" ref="H72:H90" si="10">F72+G72</f>
        <v>149.42</v>
      </c>
      <c r="I72" s="29" t="s">
        <v>71</v>
      </c>
      <c r="J72" s="30">
        <v>6469</v>
      </c>
      <c r="K72" s="30">
        <f t="shared" ref="K72:K90" si="11">ROUND(J72*H72,0)</f>
        <v>966598</v>
      </c>
      <c r="L72" s="1" t="str">
        <f t="shared" ref="L72:L90" si="12">B72&amp;"-"&amp;C72&amp;"-"&amp;E72</f>
        <v>9-2-1302</v>
      </c>
      <c r="M72" s="1" t="b">
        <f>VLOOKUP(L72,[1]Sheet1!$A$1:$D$65536,2,0)=H72</f>
        <v>1</v>
      </c>
    </row>
    <row r="73" s="1" customFormat="1" ht="14.25" spans="1:13">
      <c r="A73" s="1" t="s">
        <v>527</v>
      </c>
      <c r="B73" s="11">
        <v>9</v>
      </c>
      <c r="C73" s="11">
        <v>2</v>
      </c>
      <c r="D73" s="8" t="str">
        <f t="shared" si="9"/>
        <v>14层</v>
      </c>
      <c r="E73" s="8" t="s">
        <v>175</v>
      </c>
      <c r="F73" s="29">
        <v>107.03</v>
      </c>
      <c r="G73" s="29">
        <v>42.39</v>
      </c>
      <c r="H73" s="11">
        <f t="shared" si="10"/>
        <v>149.42</v>
      </c>
      <c r="I73" s="29" t="s">
        <v>71</v>
      </c>
      <c r="J73" s="30">
        <v>6219</v>
      </c>
      <c r="K73" s="30">
        <f t="shared" si="11"/>
        <v>929243</v>
      </c>
      <c r="L73" s="1" t="str">
        <f t="shared" si="12"/>
        <v>9-2-1401</v>
      </c>
      <c r="M73" s="1" t="b">
        <f>VLOOKUP(L73,[1]Sheet1!$A$1:$D$65536,2,0)=H73</f>
        <v>1</v>
      </c>
    </row>
    <row r="74" s="1" customFormat="1" ht="14.25" spans="1:13">
      <c r="A74" s="1" t="s">
        <v>528</v>
      </c>
      <c r="B74" s="11">
        <v>9</v>
      </c>
      <c r="C74" s="11">
        <v>2</v>
      </c>
      <c r="D74" s="8" t="str">
        <f t="shared" si="9"/>
        <v>14层</v>
      </c>
      <c r="E74" s="8" t="s">
        <v>177</v>
      </c>
      <c r="F74" s="29">
        <v>107.03</v>
      </c>
      <c r="G74" s="29">
        <v>42.39</v>
      </c>
      <c r="H74" s="11">
        <f t="shared" si="10"/>
        <v>149.42</v>
      </c>
      <c r="I74" s="29" t="s">
        <v>71</v>
      </c>
      <c r="J74" s="30">
        <v>6409</v>
      </c>
      <c r="K74" s="30">
        <f t="shared" si="11"/>
        <v>957633</v>
      </c>
      <c r="L74" s="1" t="str">
        <f t="shared" si="12"/>
        <v>9-2-1402</v>
      </c>
      <c r="M74" s="1" t="b">
        <f>VLOOKUP(L74,[1]Sheet1!$A$1:$D$65536,2,0)=H74</f>
        <v>1</v>
      </c>
    </row>
    <row r="75" s="1" customFormat="1" ht="14.25" spans="1:13">
      <c r="A75" s="1" t="s">
        <v>529</v>
      </c>
      <c r="B75" s="11">
        <v>9</v>
      </c>
      <c r="C75" s="11">
        <v>2</v>
      </c>
      <c r="D75" s="8" t="str">
        <f t="shared" si="9"/>
        <v>15层</v>
      </c>
      <c r="E75" s="8" t="s">
        <v>183</v>
      </c>
      <c r="F75" s="29">
        <v>107.03</v>
      </c>
      <c r="G75" s="29">
        <v>42.39</v>
      </c>
      <c r="H75" s="11">
        <f t="shared" si="10"/>
        <v>149.42</v>
      </c>
      <c r="I75" s="29" t="s">
        <v>71</v>
      </c>
      <c r="J75" s="30">
        <v>6319</v>
      </c>
      <c r="K75" s="30">
        <f t="shared" si="11"/>
        <v>944185</v>
      </c>
      <c r="L75" s="1" t="str">
        <f t="shared" si="12"/>
        <v>9-2-1501</v>
      </c>
      <c r="M75" s="1" t="b">
        <f>VLOOKUP(L75,[1]Sheet1!$A$1:$D$65536,2,0)=H75</f>
        <v>1</v>
      </c>
    </row>
    <row r="76" s="31" customFormat="1" ht="14.25" spans="1:13">
      <c r="A76" s="31" t="s">
        <v>530</v>
      </c>
      <c r="B76" s="32">
        <v>9</v>
      </c>
      <c r="C76" s="32">
        <v>2</v>
      </c>
      <c r="D76" s="33" t="str">
        <f t="shared" si="9"/>
        <v>15层</v>
      </c>
      <c r="E76" s="33" t="s">
        <v>185</v>
      </c>
      <c r="F76" s="34">
        <v>107.03</v>
      </c>
      <c r="G76" s="34">
        <v>42.39</v>
      </c>
      <c r="H76" s="32">
        <f t="shared" si="10"/>
        <v>149.42</v>
      </c>
      <c r="I76" s="34" t="s">
        <v>71</v>
      </c>
      <c r="J76" s="35">
        <v>6460</v>
      </c>
      <c r="K76" s="30">
        <f t="shared" si="11"/>
        <v>965253</v>
      </c>
      <c r="L76" s="31" t="str">
        <f t="shared" si="12"/>
        <v>9-2-1502</v>
      </c>
      <c r="M76" s="31" t="b">
        <f>VLOOKUP(L76,[1]Sheet1!$A$1:$D$65536,2,0)=H76</f>
        <v>1</v>
      </c>
    </row>
    <row r="77" s="31" customFormat="1" ht="14.25" spans="1:13">
      <c r="A77" s="31" t="s">
        <v>531</v>
      </c>
      <c r="B77" s="32">
        <v>9</v>
      </c>
      <c r="C77" s="32">
        <v>2</v>
      </c>
      <c r="D77" s="33" t="str">
        <f t="shared" si="9"/>
        <v>16层</v>
      </c>
      <c r="E77" s="33" t="s">
        <v>191</v>
      </c>
      <c r="F77" s="34">
        <v>107.03</v>
      </c>
      <c r="G77" s="34">
        <v>42.39</v>
      </c>
      <c r="H77" s="32">
        <f t="shared" si="10"/>
        <v>149.42</v>
      </c>
      <c r="I77" s="34" t="s">
        <v>71</v>
      </c>
      <c r="J77" s="35">
        <v>6329</v>
      </c>
      <c r="K77" s="30">
        <f t="shared" si="11"/>
        <v>945679</v>
      </c>
      <c r="L77" s="31" t="str">
        <f t="shared" si="12"/>
        <v>9-2-1601</v>
      </c>
      <c r="M77" s="31" t="b">
        <f>VLOOKUP(L77,[1]Sheet1!$A$1:$D$65536,2,0)=H77</f>
        <v>1</v>
      </c>
    </row>
    <row r="78" s="31" customFormat="1" ht="14.25" spans="1:13">
      <c r="A78" s="31" t="s">
        <v>532</v>
      </c>
      <c r="B78" s="32">
        <v>9</v>
      </c>
      <c r="C78" s="32">
        <v>2</v>
      </c>
      <c r="D78" s="33" t="str">
        <f t="shared" si="9"/>
        <v>16层</v>
      </c>
      <c r="E78" s="33" t="s">
        <v>193</v>
      </c>
      <c r="F78" s="34">
        <v>107.03</v>
      </c>
      <c r="G78" s="34">
        <v>42.39</v>
      </c>
      <c r="H78" s="32">
        <f t="shared" si="10"/>
        <v>149.42</v>
      </c>
      <c r="I78" s="34" t="s">
        <v>71</v>
      </c>
      <c r="J78" s="35">
        <v>6470</v>
      </c>
      <c r="K78" s="30">
        <f t="shared" si="11"/>
        <v>966747</v>
      </c>
      <c r="L78" s="31" t="str">
        <f t="shared" si="12"/>
        <v>9-2-1602</v>
      </c>
      <c r="M78" s="31" t="b">
        <f>VLOOKUP(L78,[1]Sheet1!$A$1:$D$65536,2,0)=H78</f>
        <v>1</v>
      </c>
    </row>
    <row r="79" s="31" customFormat="1" ht="14.25" spans="1:13">
      <c r="A79" s="31" t="s">
        <v>533</v>
      </c>
      <c r="B79" s="32">
        <v>9</v>
      </c>
      <c r="C79" s="32">
        <v>2</v>
      </c>
      <c r="D79" s="33" t="str">
        <f t="shared" si="9"/>
        <v>17层</v>
      </c>
      <c r="E79" s="33" t="s">
        <v>199</v>
      </c>
      <c r="F79" s="34">
        <v>107.03</v>
      </c>
      <c r="G79" s="34">
        <v>42.39</v>
      </c>
      <c r="H79" s="32">
        <f t="shared" si="10"/>
        <v>149.42</v>
      </c>
      <c r="I79" s="34" t="s">
        <v>71</v>
      </c>
      <c r="J79" s="35">
        <v>6339</v>
      </c>
      <c r="K79" s="30">
        <f t="shared" si="11"/>
        <v>947173</v>
      </c>
      <c r="L79" s="31" t="str">
        <f t="shared" si="12"/>
        <v>9-2-1701</v>
      </c>
      <c r="M79" s="31" t="b">
        <f>VLOOKUP(L79,[1]Sheet1!$A$1:$D$65536,2,0)=H79</f>
        <v>1</v>
      </c>
    </row>
    <row r="80" s="31" customFormat="1" ht="14.25" spans="1:13">
      <c r="A80" s="31" t="s">
        <v>534</v>
      </c>
      <c r="B80" s="32">
        <v>9</v>
      </c>
      <c r="C80" s="32">
        <v>2</v>
      </c>
      <c r="D80" s="33" t="str">
        <f t="shared" si="9"/>
        <v>17层</v>
      </c>
      <c r="E80" s="33" t="s">
        <v>201</v>
      </c>
      <c r="F80" s="34">
        <v>107.03</v>
      </c>
      <c r="G80" s="34">
        <v>42.39</v>
      </c>
      <c r="H80" s="32">
        <f t="shared" si="10"/>
        <v>149.42</v>
      </c>
      <c r="I80" s="34" t="s">
        <v>71</v>
      </c>
      <c r="J80" s="35">
        <v>6480</v>
      </c>
      <c r="K80" s="30">
        <f t="shared" si="11"/>
        <v>968242</v>
      </c>
      <c r="L80" s="31" t="str">
        <f t="shared" si="12"/>
        <v>9-2-1702</v>
      </c>
      <c r="M80" s="31" t="b">
        <f>VLOOKUP(L80,[1]Sheet1!$A$1:$D$65536,2,0)=H80</f>
        <v>1</v>
      </c>
    </row>
    <row r="81" s="31" customFormat="1" ht="14.25" spans="1:13">
      <c r="A81" s="31" t="s">
        <v>535</v>
      </c>
      <c r="B81" s="32">
        <v>9</v>
      </c>
      <c r="C81" s="32">
        <v>2</v>
      </c>
      <c r="D81" s="33" t="str">
        <f t="shared" si="9"/>
        <v>18层</v>
      </c>
      <c r="E81" s="33" t="s">
        <v>207</v>
      </c>
      <c r="F81" s="34">
        <v>107.03</v>
      </c>
      <c r="G81" s="34">
        <v>42.39</v>
      </c>
      <c r="H81" s="32">
        <f t="shared" si="10"/>
        <v>149.42</v>
      </c>
      <c r="I81" s="34" t="s">
        <v>71</v>
      </c>
      <c r="J81" s="35">
        <v>6259</v>
      </c>
      <c r="K81" s="30">
        <f t="shared" si="11"/>
        <v>935220</v>
      </c>
      <c r="L81" s="31" t="str">
        <f t="shared" si="12"/>
        <v>9-2-1801</v>
      </c>
      <c r="M81" s="31" t="b">
        <f>VLOOKUP(L81,[1]Sheet1!$A$1:$D$65536,2,0)=H81</f>
        <v>1</v>
      </c>
    </row>
    <row r="82" s="31" customFormat="1" ht="14.25" spans="1:13">
      <c r="A82" s="31" t="s">
        <v>536</v>
      </c>
      <c r="B82" s="32">
        <v>9</v>
      </c>
      <c r="C82" s="32">
        <v>2</v>
      </c>
      <c r="D82" s="33" t="str">
        <f t="shared" si="9"/>
        <v>18层</v>
      </c>
      <c r="E82" s="33" t="s">
        <v>209</v>
      </c>
      <c r="F82" s="34">
        <v>107.03</v>
      </c>
      <c r="G82" s="34">
        <v>42.39</v>
      </c>
      <c r="H82" s="32">
        <f t="shared" si="10"/>
        <v>149.42</v>
      </c>
      <c r="I82" s="34" t="s">
        <v>71</v>
      </c>
      <c r="J82" s="35">
        <v>6449</v>
      </c>
      <c r="K82" s="30">
        <f t="shared" si="11"/>
        <v>963610</v>
      </c>
      <c r="L82" s="31" t="str">
        <f t="shared" si="12"/>
        <v>9-2-1802</v>
      </c>
      <c r="M82" s="31" t="b">
        <f>VLOOKUP(L82,[1]Sheet1!$A$1:$D$65536,2,0)=H82</f>
        <v>1</v>
      </c>
    </row>
    <row r="83" s="31" customFormat="1" ht="14.25" spans="1:13">
      <c r="A83" s="31" t="s">
        <v>537</v>
      </c>
      <c r="B83" s="32">
        <v>9</v>
      </c>
      <c r="C83" s="32">
        <v>2</v>
      </c>
      <c r="D83" s="33" t="str">
        <f t="shared" si="9"/>
        <v>19层</v>
      </c>
      <c r="E83" s="33" t="s">
        <v>215</v>
      </c>
      <c r="F83" s="34">
        <v>107.03</v>
      </c>
      <c r="G83" s="34">
        <v>42.39</v>
      </c>
      <c r="H83" s="32">
        <f t="shared" si="10"/>
        <v>149.42</v>
      </c>
      <c r="I83" s="34" t="s">
        <v>71</v>
      </c>
      <c r="J83" s="35">
        <v>6359</v>
      </c>
      <c r="K83" s="30">
        <f t="shared" si="11"/>
        <v>950162</v>
      </c>
      <c r="L83" s="31" t="str">
        <f t="shared" si="12"/>
        <v>9-2-1901</v>
      </c>
      <c r="M83" s="31" t="b">
        <f>VLOOKUP(L83,[1]Sheet1!$A$1:$D$65536,2,0)=H83</f>
        <v>1</v>
      </c>
    </row>
    <row r="84" s="31" customFormat="1" ht="14.25" spans="1:13">
      <c r="A84" s="31" t="s">
        <v>538</v>
      </c>
      <c r="B84" s="32">
        <v>9</v>
      </c>
      <c r="C84" s="32">
        <v>2</v>
      </c>
      <c r="D84" s="33" t="str">
        <f t="shared" si="9"/>
        <v>19层</v>
      </c>
      <c r="E84" s="33" t="s">
        <v>217</v>
      </c>
      <c r="F84" s="34">
        <v>107.03</v>
      </c>
      <c r="G84" s="34">
        <v>42.39</v>
      </c>
      <c r="H84" s="32">
        <f t="shared" si="10"/>
        <v>149.42</v>
      </c>
      <c r="I84" s="34" t="s">
        <v>71</v>
      </c>
      <c r="J84" s="35">
        <v>6490</v>
      </c>
      <c r="K84" s="30">
        <f t="shared" si="11"/>
        <v>969736</v>
      </c>
      <c r="L84" s="31" t="str">
        <f t="shared" si="12"/>
        <v>9-2-1902</v>
      </c>
      <c r="M84" s="31" t="b">
        <f>VLOOKUP(L84,[1]Sheet1!$A$1:$D$65536,2,0)=H84</f>
        <v>1</v>
      </c>
    </row>
    <row r="85" s="31" customFormat="1" ht="14.25" spans="1:13">
      <c r="A85" s="31" t="s">
        <v>539</v>
      </c>
      <c r="B85" s="32">
        <v>9</v>
      </c>
      <c r="C85" s="32">
        <v>2</v>
      </c>
      <c r="D85" s="33" t="str">
        <f t="shared" si="9"/>
        <v>20层</v>
      </c>
      <c r="E85" s="33" t="s">
        <v>223</v>
      </c>
      <c r="F85" s="34">
        <v>107.03</v>
      </c>
      <c r="G85" s="34">
        <v>42.39</v>
      </c>
      <c r="H85" s="32">
        <f t="shared" si="10"/>
        <v>149.42</v>
      </c>
      <c r="I85" s="34" t="s">
        <v>71</v>
      </c>
      <c r="J85" s="35">
        <v>6369</v>
      </c>
      <c r="K85" s="30">
        <f t="shared" si="11"/>
        <v>951656</v>
      </c>
      <c r="L85" s="31" t="str">
        <f t="shared" si="12"/>
        <v>9-2-2001</v>
      </c>
      <c r="M85" s="31" t="b">
        <f>VLOOKUP(L85,[1]Sheet1!$A$1:$D$65536,2,0)=H85</f>
        <v>1</v>
      </c>
    </row>
    <row r="86" s="31" customFormat="1" ht="14.25" spans="1:13">
      <c r="A86" s="31" t="s">
        <v>540</v>
      </c>
      <c r="B86" s="32">
        <v>9</v>
      </c>
      <c r="C86" s="32">
        <v>2</v>
      </c>
      <c r="D86" s="33" t="str">
        <f t="shared" si="9"/>
        <v>20层</v>
      </c>
      <c r="E86" s="33" t="s">
        <v>225</v>
      </c>
      <c r="F86" s="34">
        <v>107.03</v>
      </c>
      <c r="G86" s="34">
        <v>42.39</v>
      </c>
      <c r="H86" s="32">
        <f t="shared" si="10"/>
        <v>149.42</v>
      </c>
      <c r="I86" s="34" t="s">
        <v>71</v>
      </c>
      <c r="J86" s="35">
        <v>6500</v>
      </c>
      <c r="K86" s="30">
        <f t="shared" si="11"/>
        <v>971230</v>
      </c>
      <c r="L86" s="31" t="str">
        <f t="shared" si="12"/>
        <v>9-2-2002</v>
      </c>
      <c r="M86" s="31" t="b">
        <f>VLOOKUP(L86,[1]Sheet1!$A$1:$D$65536,2,0)=H86</f>
        <v>1</v>
      </c>
    </row>
    <row r="87" s="31" customFormat="1" ht="14.25" spans="1:13">
      <c r="A87" s="31" t="s">
        <v>541</v>
      </c>
      <c r="B87" s="32">
        <v>9</v>
      </c>
      <c r="C87" s="32">
        <v>2</v>
      </c>
      <c r="D87" s="33" t="str">
        <f t="shared" si="9"/>
        <v>21层</v>
      </c>
      <c r="E87" s="33" t="s">
        <v>231</v>
      </c>
      <c r="F87" s="34">
        <v>107.03</v>
      </c>
      <c r="G87" s="34">
        <v>42.39</v>
      </c>
      <c r="H87" s="32">
        <f t="shared" si="10"/>
        <v>149.42</v>
      </c>
      <c r="I87" s="34" t="s">
        <v>71</v>
      </c>
      <c r="J87" s="35">
        <v>6359</v>
      </c>
      <c r="K87" s="30">
        <f t="shared" si="11"/>
        <v>950162</v>
      </c>
      <c r="L87" s="31" t="str">
        <f t="shared" si="12"/>
        <v>9-2-2101</v>
      </c>
      <c r="M87" s="31" t="b">
        <f>VLOOKUP(L87,[1]Sheet1!$A$1:$D$65536,2,0)=H87</f>
        <v>1</v>
      </c>
    </row>
    <row r="88" s="31" customFormat="1" ht="14.25" spans="1:13">
      <c r="A88" s="31" t="s">
        <v>542</v>
      </c>
      <c r="B88" s="32">
        <v>9</v>
      </c>
      <c r="C88" s="32">
        <v>2</v>
      </c>
      <c r="D88" s="33" t="str">
        <f t="shared" si="9"/>
        <v>21层</v>
      </c>
      <c r="E88" s="33" t="s">
        <v>233</v>
      </c>
      <c r="F88" s="34">
        <v>107.03</v>
      </c>
      <c r="G88" s="34">
        <v>42.39</v>
      </c>
      <c r="H88" s="32">
        <f t="shared" si="10"/>
        <v>149.42</v>
      </c>
      <c r="I88" s="34" t="s">
        <v>71</v>
      </c>
      <c r="J88" s="35">
        <v>6490</v>
      </c>
      <c r="K88" s="30">
        <f t="shared" si="11"/>
        <v>969736</v>
      </c>
      <c r="L88" s="31" t="str">
        <f t="shared" si="12"/>
        <v>9-2-2102</v>
      </c>
      <c r="M88" s="31" t="b">
        <f>VLOOKUP(L88,[1]Sheet1!$A$1:$D$65536,2,0)=H88</f>
        <v>1</v>
      </c>
    </row>
    <row r="89" s="1" customFormat="1" ht="14.25" spans="1:13">
      <c r="A89" s="1" t="s">
        <v>543</v>
      </c>
      <c r="B89" s="11">
        <v>9</v>
      </c>
      <c r="C89" s="11">
        <v>2</v>
      </c>
      <c r="D89" s="8" t="str">
        <f t="shared" si="9"/>
        <v>22层</v>
      </c>
      <c r="E89" s="8" t="s">
        <v>239</v>
      </c>
      <c r="F89" s="29">
        <v>107.03</v>
      </c>
      <c r="G89" s="29">
        <v>42.39</v>
      </c>
      <c r="H89" s="11">
        <f t="shared" si="10"/>
        <v>149.42</v>
      </c>
      <c r="I89" s="29" t="s">
        <v>71</v>
      </c>
      <c r="J89" s="30">
        <v>5859</v>
      </c>
      <c r="K89" s="30">
        <f t="shared" si="11"/>
        <v>875452</v>
      </c>
      <c r="L89" s="1" t="str">
        <f t="shared" si="12"/>
        <v>9-2-2201</v>
      </c>
      <c r="M89" s="1" t="b">
        <f>VLOOKUP(L89,[1]Sheet1!$A$1:$D$65536,2,0)=H89</f>
        <v>1</v>
      </c>
    </row>
    <row r="90" s="1" customFormat="1" ht="14.25" spans="1:13">
      <c r="A90" s="1" t="s">
        <v>544</v>
      </c>
      <c r="B90" s="11">
        <v>9</v>
      </c>
      <c r="C90" s="11">
        <v>2</v>
      </c>
      <c r="D90" s="8" t="str">
        <f t="shared" si="9"/>
        <v>22层</v>
      </c>
      <c r="E90" s="8" t="s">
        <v>241</v>
      </c>
      <c r="F90" s="29">
        <v>107.03</v>
      </c>
      <c r="G90" s="29">
        <v>42.39</v>
      </c>
      <c r="H90" s="11">
        <f t="shared" si="10"/>
        <v>149.42</v>
      </c>
      <c r="I90" s="29" t="s">
        <v>71</v>
      </c>
      <c r="J90" s="30">
        <v>6049</v>
      </c>
      <c r="K90" s="30">
        <f t="shared" si="11"/>
        <v>903842</v>
      </c>
      <c r="L90" s="1" t="str">
        <f t="shared" si="12"/>
        <v>9-2-2202</v>
      </c>
      <c r="M90" s="1" t="b">
        <f>VLOOKUP(L90,[1]Sheet1!$A$1:$D$65536,2,0)=H90</f>
        <v>1</v>
      </c>
    </row>
    <row r="91" spans="2:11">
      <c r="B91" s="12"/>
      <c r="C91" s="12"/>
      <c r="D91" s="12"/>
      <c r="E91" s="12"/>
      <c r="F91" s="12">
        <f>SUM(F7:F90)</f>
        <v>8990.52</v>
      </c>
      <c r="G91" s="12">
        <f>SUM(G7:G90)</f>
        <v>3560.75999999999</v>
      </c>
      <c r="H91" s="13">
        <f>SUM(H7:H90)</f>
        <v>12551.28</v>
      </c>
      <c r="I91" s="12"/>
      <c r="J91" s="12">
        <f>ROUND(K91/H91,0)</f>
        <v>6200</v>
      </c>
      <c r="K91" s="36">
        <f>SUM(K7:K90)</f>
        <v>77822718</v>
      </c>
    </row>
    <row r="92" s="1" customFormat="1" ht="101.1" customHeight="1" spans="2:12">
      <c r="B92" s="14" t="s">
        <v>284</v>
      </c>
      <c r="C92" s="15"/>
      <c r="D92" s="16" t="s">
        <v>285</v>
      </c>
      <c r="E92" s="17"/>
      <c r="F92" s="17"/>
      <c r="G92" s="17"/>
      <c r="H92" s="18"/>
      <c r="I92" s="17" t="s">
        <v>285</v>
      </c>
      <c r="J92" s="17"/>
      <c r="K92" s="18"/>
      <c r="L92"/>
    </row>
    <row r="93" s="1" customFormat="1" spans="2:12">
      <c r="B93" s="19"/>
      <c r="C93" s="20"/>
      <c r="D93" s="21"/>
      <c r="E93" s="22"/>
      <c r="F93" s="22"/>
      <c r="G93" s="22"/>
      <c r="H93" s="23"/>
      <c r="I93" s="22"/>
      <c r="J93" s="22"/>
      <c r="K93" s="23"/>
      <c r="L93"/>
    </row>
    <row r="94" s="1" customFormat="1" spans="2:12">
      <c r="B94" s="24"/>
      <c r="C94" s="25"/>
      <c r="D94" s="26"/>
      <c r="E94" s="27"/>
      <c r="F94" s="27"/>
      <c r="G94" s="27"/>
      <c r="H94" s="28"/>
      <c r="I94" s="27"/>
      <c r="J94" s="27"/>
      <c r="K94" s="28"/>
      <c r="L94"/>
    </row>
  </sheetData>
  <mergeCells count="21">
    <mergeCell ref="B1:K1"/>
    <mergeCell ref="B2:C2"/>
    <mergeCell ref="D2:F2"/>
    <mergeCell ref="J2:K2"/>
    <mergeCell ref="B3:C3"/>
    <mergeCell ref="D3:F3"/>
    <mergeCell ref="J3:K3"/>
    <mergeCell ref="B4:C4"/>
    <mergeCell ref="D4:H4"/>
    <mergeCell ref="J4:K4"/>
    <mergeCell ref="F5:H5"/>
    <mergeCell ref="B5:B6"/>
    <mergeCell ref="C5:C6"/>
    <mergeCell ref="D5:D6"/>
    <mergeCell ref="E5:E6"/>
    <mergeCell ref="I5:I6"/>
    <mergeCell ref="J5:J6"/>
    <mergeCell ref="K5:K6"/>
    <mergeCell ref="B92:C94"/>
    <mergeCell ref="D92:H94"/>
    <mergeCell ref="I92:K94"/>
  </mergeCells>
  <pageMargins left="0.472222222222222" right="0.236111111111111" top="0.944444444444444" bottom="0.590277777777778" header="0.5" footer="0.5"/>
  <pageSetup paperSize="9" orientation="portrait"/>
  <headerFooter/>
  <ignoredErrors>
    <ignoredError sqref="E7:E90 C7:C90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2"/>
  <sheetViews>
    <sheetView topLeftCell="B17" workbookViewId="0">
      <selection activeCell="I40" sqref="I40:K42"/>
    </sheetView>
  </sheetViews>
  <sheetFormatPr defaultColWidth="9" defaultRowHeight="13.5"/>
  <cols>
    <col min="1" max="1" width="9" hidden="1" customWidth="1"/>
    <col min="2" max="3" width="5.26666666666667" style="1" customWidth="1"/>
    <col min="4" max="4" width="6.46666666666667" style="1" customWidth="1"/>
    <col min="5" max="5" width="12.4666666666667" style="1" customWidth="1"/>
    <col min="6" max="6" width="10.4" style="1" customWidth="1"/>
    <col min="7" max="7" width="10" style="1" customWidth="1"/>
    <col min="8" max="8" width="11.8666666666667" style="1" customWidth="1"/>
    <col min="9" max="9" width="11" style="1" customWidth="1"/>
    <col min="10" max="10" width="11.6" style="1" customWidth="1"/>
    <col min="11" max="11" width="13.725" style="1" customWidth="1"/>
    <col min="12" max="13" width="9" style="1" hidden="1" customWidth="1"/>
    <col min="14" max="16384" width="9" style="1"/>
  </cols>
  <sheetData>
    <row r="1" s="1" customFormat="1" ht="24.95" customHeight="1" spans="2:11">
      <c r="B1" s="2" t="s">
        <v>51</v>
      </c>
      <c r="C1" s="2"/>
      <c r="D1" s="2"/>
      <c r="E1" s="2"/>
      <c r="F1" s="2"/>
      <c r="G1" s="2"/>
      <c r="H1" s="2"/>
      <c r="I1" s="2"/>
      <c r="J1" s="2"/>
      <c r="K1" s="2"/>
    </row>
    <row r="2" s="1" customFormat="1" ht="30" customHeight="1" spans="2:11">
      <c r="B2" s="3" t="s">
        <v>52</v>
      </c>
      <c r="C2" s="2"/>
      <c r="D2" s="4" t="s">
        <v>53</v>
      </c>
      <c r="E2" s="5"/>
      <c r="F2" s="5"/>
      <c r="G2" s="2" t="s">
        <v>54</v>
      </c>
      <c r="H2" s="5" t="s">
        <v>34</v>
      </c>
      <c r="I2" s="2" t="s">
        <v>35</v>
      </c>
      <c r="J2" s="4" t="s">
        <v>55</v>
      </c>
      <c r="K2" s="5"/>
    </row>
    <row r="3" s="1" customFormat="1" ht="24.95" customHeight="1" spans="2:11">
      <c r="B3" s="2" t="s">
        <v>56</v>
      </c>
      <c r="C3" s="2"/>
      <c r="D3" s="5" t="s">
        <v>50</v>
      </c>
      <c r="E3" s="5"/>
      <c r="F3" s="5"/>
      <c r="G3" s="2" t="s">
        <v>38</v>
      </c>
      <c r="H3" s="5" t="s">
        <v>286</v>
      </c>
      <c r="I3" s="2" t="s">
        <v>39</v>
      </c>
      <c r="J3" s="5" t="s">
        <v>545</v>
      </c>
      <c r="K3" s="5"/>
    </row>
    <row r="4" s="1" customFormat="1" ht="35.1" customHeight="1" spans="2:11">
      <c r="B4" s="3" t="s">
        <v>59</v>
      </c>
      <c r="C4" s="2"/>
      <c r="D4" s="6" t="str">
        <f>ROUND(J39,0)&amp;"元/㎡"</f>
        <v>6200元/㎡</v>
      </c>
      <c r="E4" s="5"/>
      <c r="F4" s="5"/>
      <c r="G4" s="5"/>
      <c r="H4" s="5"/>
      <c r="I4" s="3" t="s">
        <v>60</v>
      </c>
      <c r="J4" s="6" t="str">
        <f>ROUND(MAX(J7:J38),0)&amp;"元/㎡"</f>
        <v>6423元/㎡</v>
      </c>
      <c r="K4" s="5"/>
    </row>
    <row r="5" s="1" customFormat="1" ht="24.95" customHeight="1" spans="2:11">
      <c r="B5" s="2" t="s">
        <v>37</v>
      </c>
      <c r="C5" s="2" t="s">
        <v>3</v>
      </c>
      <c r="D5" s="2" t="s">
        <v>61</v>
      </c>
      <c r="E5" s="2" t="s">
        <v>4</v>
      </c>
      <c r="F5" s="2" t="s">
        <v>62</v>
      </c>
      <c r="G5" s="2"/>
      <c r="H5" s="2"/>
      <c r="I5" s="2" t="s">
        <v>63</v>
      </c>
      <c r="J5" s="3" t="s">
        <v>64</v>
      </c>
      <c r="K5" s="3" t="s">
        <v>65</v>
      </c>
    </row>
    <row r="6" s="1" customFormat="1" ht="24.95" customHeight="1" spans="2:11">
      <c r="B6" s="2"/>
      <c r="C6" s="2"/>
      <c r="D6" s="2"/>
      <c r="E6" s="2"/>
      <c r="F6" s="2" t="s">
        <v>66</v>
      </c>
      <c r="G6" s="2" t="s">
        <v>67</v>
      </c>
      <c r="H6" s="2" t="s">
        <v>68</v>
      </c>
      <c r="I6" s="2"/>
      <c r="J6" s="2"/>
      <c r="K6" s="2"/>
    </row>
    <row r="7" s="1" customFormat="1" ht="17.1" customHeight="1" spans="1:13">
      <c r="A7" s="1" t="s">
        <v>546</v>
      </c>
      <c r="B7" s="7">
        <v>10</v>
      </c>
      <c r="C7" s="8" t="s">
        <v>461</v>
      </c>
      <c r="D7" s="8" t="str">
        <f t="shared" ref="D7:D22" si="0">MID(E7,1,1)&amp;"层"</f>
        <v>2层</v>
      </c>
      <c r="E7" s="8" t="s">
        <v>79</v>
      </c>
      <c r="F7" s="9">
        <v>158.79</v>
      </c>
      <c r="G7" s="10">
        <v>35.53</v>
      </c>
      <c r="H7" s="11">
        <f>F7+G7</f>
        <v>194.32</v>
      </c>
      <c r="I7" s="29" t="s">
        <v>71</v>
      </c>
      <c r="J7" s="30">
        <v>5853</v>
      </c>
      <c r="K7" s="30">
        <f>ROUND(J7*H7,0)</f>
        <v>1137355</v>
      </c>
      <c r="L7" s="1" t="str">
        <f>B7&amp;"-"&amp;C7&amp;"-"&amp;E7</f>
        <v>10-1-201</v>
      </c>
      <c r="M7" s="1" t="b">
        <f>VLOOKUP(L7,[1]Sheet1!$A$1:$D$65536,2,0)=H7</f>
        <v>1</v>
      </c>
    </row>
    <row r="8" s="1" customFormat="1" ht="17.1" customHeight="1" spans="1:13">
      <c r="A8" s="1" t="s">
        <v>547</v>
      </c>
      <c r="B8" s="7">
        <v>10</v>
      </c>
      <c r="C8" s="8" t="s">
        <v>461</v>
      </c>
      <c r="D8" s="8" t="str">
        <f t="shared" si="0"/>
        <v>2层</v>
      </c>
      <c r="E8" s="8" t="s">
        <v>81</v>
      </c>
      <c r="F8" s="9">
        <v>158.79</v>
      </c>
      <c r="G8" s="10">
        <v>35.53</v>
      </c>
      <c r="H8" s="11">
        <f t="shared" ref="H8:H38" si="1">F8+G8</f>
        <v>194.32</v>
      </c>
      <c r="I8" s="29" t="s">
        <v>71</v>
      </c>
      <c r="J8" s="30">
        <v>6003</v>
      </c>
      <c r="K8" s="30">
        <f t="shared" ref="K8:K38" si="2">ROUND(J8*H8,0)</f>
        <v>1166503</v>
      </c>
      <c r="L8" s="1" t="str">
        <f t="shared" ref="L8:L38" si="3">B8&amp;"-"&amp;C8&amp;"-"&amp;E8</f>
        <v>10-1-202</v>
      </c>
      <c r="M8" s="1" t="b">
        <f>VLOOKUP(L8,[1]Sheet1!$A$1:$D$65536,2,0)=H8</f>
        <v>1</v>
      </c>
    </row>
    <row r="9" s="1" customFormat="1" ht="17.1" customHeight="1" spans="1:13">
      <c r="A9" s="1" t="s">
        <v>548</v>
      </c>
      <c r="B9" s="7">
        <v>10</v>
      </c>
      <c r="C9" s="8" t="s">
        <v>461</v>
      </c>
      <c r="D9" s="8" t="str">
        <f t="shared" si="0"/>
        <v>3层</v>
      </c>
      <c r="E9" s="8" t="s">
        <v>87</v>
      </c>
      <c r="F9" s="9">
        <v>158.79</v>
      </c>
      <c r="G9" s="10">
        <v>35.53</v>
      </c>
      <c r="H9" s="11">
        <f t="shared" si="1"/>
        <v>194.32</v>
      </c>
      <c r="I9" s="29" t="s">
        <v>71</v>
      </c>
      <c r="J9" s="30">
        <v>6003</v>
      </c>
      <c r="K9" s="30">
        <f t="shared" si="2"/>
        <v>1166503</v>
      </c>
      <c r="L9" s="1" t="str">
        <f t="shared" si="3"/>
        <v>10-1-301</v>
      </c>
      <c r="M9" s="1" t="b">
        <f>VLOOKUP(L9,[1]Sheet1!$A$1:$D$65536,2,0)=H9</f>
        <v>1</v>
      </c>
    </row>
    <row r="10" s="1" customFormat="1" ht="14.25" spans="1:13">
      <c r="A10" s="1" t="s">
        <v>549</v>
      </c>
      <c r="B10" s="7">
        <v>10</v>
      </c>
      <c r="C10" s="8" t="s">
        <v>461</v>
      </c>
      <c r="D10" s="8" t="str">
        <f t="shared" si="0"/>
        <v>3层</v>
      </c>
      <c r="E10" s="8" t="s">
        <v>89</v>
      </c>
      <c r="F10" s="9">
        <v>158.79</v>
      </c>
      <c r="G10" s="10">
        <v>35.53</v>
      </c>
      <c r="H10" s="11">
        <f t="shared" si="1"/>
        <v>194.32</v>
      </c>
      <c r="I10" s="29" t="s">
        <v>71</v>
      </c>
      <c r="J10" s="30">
        <v>6153</v>
      </c>
      <c r="K10" s="30">
        <f t="shared" si="2"/>
        <v>1195651</v>
      </c>
      <c r="L10" s="1" t="str">
        <f t="shared" si="3"/>
        <v>10-1-302</v>
      </c>
      <c r="M10" s="1" t="b">
        <f>VLOOKUP(L10,[1]Sheet1!$A$1:$D$65536,2,0)=H10</f>
        <v>1</v>
      </c>
    </row>
    <row r="11" s="1" customFormat="1" ht="14.25" spans="1:13">
      <c r="A11" s="1" t="s">
        <v>550</v>
      </c>
      <c r="B11" s="7">
        <v>10</v>
      </c>
      <c r="C11" s="8" t="s">
        <v>461</v>
      </c>
      <c r="D11" s="8" t="str">
        <f t="shared" si="0"/>
        <v>4层</v>
      </c>
      <c r="E11" s="8" t="s">
        <v>95</v>
      </c>
      <c r="F11" s="9">
        <v>158.79</v>
      </c>
      <c r="G11" s="10">
        <v>35.53</v>
      </c>
      <c r="H11" s="11">
        <f t="shared" si="1"/>
        <v>194.32</v>
      </c>
      <c r="I11" s="29" t="s">
        <v>71</v>
      </c>
      <c r="J11" s="30">
        <v>6003</v>
      </c>
      <c r="K11" s="30">
        <f t="shared" si="2"/>
        <v>1166503</v>
      </c>
      <c r="L11" s="1" t="str">
        <f t="shared" si="3"/>
        <v>10-1-401</v>
      </c>
      <c r="M11" s="1" t="b">
        <f>VLOOKUP(L11,[1]Sheet1!$A$1:$D$65536,2,0)=H11</f>
        <v>1</v>
      </c>
    </row>
    <row r="12" s="1" customFormat="1" ht="14.25" spans="1:13">
      <c r="A12" s="1" t="s">
        <v>551</v>
      </c>
      <c r="B12" s="7">
        <v>10</v>
      </c>
      <c r="C12" s="8" t="s">
        <v>461</v>
      </c>
      <c r="D12" s="8" t="str">
        <f t="shared" si="0"/>
        <v>4层</v>
      </c>
      <c r="E12" s="8" t="s">
        <v>97</v>
      </c>
      <c r="F12" s="9">
        <v>158.79</v>
      </c>
      <c r="G12" s="10">
        <v>35.53</v>
      </c>
      <c r="H12" s="11">
        <f t="shared" si="1"/>
        <v>194.32</v>
      </c>
      <c r="I12" s="29" t="s">
        <v>71</v>
      </c>
      <c r="J12" s="30">
        <v>6153</v>
      </c>
      <c r="K12" s="30">
        <f t="shared" si="2"/>
        <v>1195651</v>
      </c>
      <c r="L12" s="1" t="str">
        <f t="shared" si="3"/>
        <v>10-1-402</v>
      </c>
      <c r="M12" s="1" t="b">
        <f>VLOOKUP(L12,[1]Sheet1!$A$1:$D$65536,2,0)=H12</f>
        <v>1</v>
      </c>
    </row>
    <row r="13" s="1" customFormat="1" ht="14.25" spans="1:13">
      <c r="A13" s="1" t="s">
        <v>552</v>
      </c>
      <c r="B13" s="7">
        <v>10</v>
      </c>
      <c r="C13" s="8" t="s">
        <v>461</v>
      </c>
      <c r="D13" s="8" t="str">
        <f t="shared" si="0"/>
        <v>5层</v>
      </c>
      <c r="E13" s="8" t="s">
        <v>103</v>
      </c>
      <c r="F13" s="9">
        <v>158.79</v>
      </c>
      <c r="G13" s="10">
        <v>35.53</v>
      </c>
      <c r="H13" s="11">
        <f t="shared" si="1"/>
        <v>194.32</v>
      </c>
      <c r="I13" s="29" t="s">
        <v>71</v>
      </c>
      <c r="J13" s="30">
        <v>6103</v>
      </c>
      <c r="K13" s="30">
        <f t="shared" si="2"/>
        <v>1185935</v>
      </c>
      <c r="L13" s="1" t="str">
        <f t="shared" si="3"/>
        <v>10-1-501</v>
      </c>
      <c r="M13" s="1" t="b">
        <f>VLOOKUP(L13,[1]Sheet1!$A$1:$D$65536,2,0)=H13</f>
        <v>1</v>
      </c>
    </row>
    <row r="14" s="1" customFormat="1" ht="14.25" spans="1:13">
      <c r="A14" s="1" t="s">
        <v>553</v>
      </c>
      <c r="B14" s="7">
        <v>10</v>
      </c>
      <c r="C14" s="8" t="s">
        <v>461</v>
      </c>
      <c r="D14" s="8" t="str">
        <f t="shared" si="0"/>
        <v>5层</v>
      </c>
      <c r="E14" s="8" t="s">
        <v>105</v>
      </c>
      <c r="F14" s="9">
        <v>158.79</v>
      </c>
      <c r="G14" s="10">
        <v>35.53</v>
      </c>
      <c r="H14" s="11">
        <f t="shared" si="1"/>
        <v>194.32</v>
      </c>
      <c r="I14" s="29" t="s">
        <v>71</v>
      </c>
      <c r="J14" s="30">
        <v>6253</v>
      </c>
      <c r="K14" s="30">
        <f t="shared" si="2"/>
        <v>1215083</v>
      </c>
      <c r="L14" s="1" t="str">
        <f t="shared" si="3"/>
        <v>10-1-502</v>
      </c>
      <c r="M14" s="1" t="b">
        <f>VLOOKUP(L14,[1]Sheet1!$A$1:$D$65536,2,0)=H14</f>
        <v>1</v>
      </c>
    </row>
    <row r="15" s="1" customFormat="1" ht="14.25" spans="1:13">
      <c r="A15" s="1" t="s">
        <v>554</v>
      </c>
      <c r="B15" s="7">
        <v>10</v>
      </c>
      <c r="C15" s="8" t="s">
        <v>461</v>
      </c>
      <c r="D15" s="8" t="str">
        <f t="shared" si="0"/>
        <v>6层</v>
      </c>
      <c r="E15" s="8" t="s">
        <v>111</v>
      </c>
      <c r="F15" s="9">
        <v>158.79</v>
      </c>
      <c r="G15" s="10">
        <v>35.53</v>
      </c>
      <c r="H15" s="11">
        <f t="shared" si="1"/>
        <v>194.32</v>
      </c>
      <c r="I15" s="29" t="s">
        <v>71</v>
      </c>
      <c r="J15" s="30">
        <v>6123</v>
      </c>
      <c r="K15" s="30">
        <f t="shared" si="2"/>
        <v>1189821</v>
      </c>
      <c r="L15" s="1" t="str">
        <f t="shared" si="3"/>
        <v>10-1-601</v>
      </c>
      <c r="M15" s="1" t="b">
        <f>VLOOKUP(L15,[1]Sheet1!$A$1:$D$65536,2,0)=H15</f>
        <v>1</v>
      </c>
    </row>
    <row r="16" s="1" customFormat="1" ht="14.25" spans="1:13">
      <c r="A16" s="1" t="s">
        <v>555</v>
      </c>
      <c r="B16" s="7">
        <v>10</v>
      </c>
      <c r="C16" s="8" t="s">
        <v>461</v>
      </c>
      <c r="D16" s="8" t="str">
        <f t="shared" si="0"/>
        <v>6层</v>
      </c>
      <c r="E16" s="8" t="s">
        <v>113</v>
      </c>
      <c r="F16" s="9">
        <v>158.79</v>
      </c>
      <c r="G16" s="10">
        <v>35.53</v>
      </c>
      <c r="H16" s="11">
        <f t="shared" si="1"/>
        <v>194.32</v>
      </c>
      <c r="I16" s="29" t="s">
        <v>71</v>
      </c>
      <c r="J16" s="30">
        <v>6273</v>
      </c>
      <c r="K16" s="30">
        <f t="shared" si="2"/>
        <v>1218969</v>
      </c>
      <c r="L16" s="1" t="str">
        <f t="shared" si="3"/>
        <v>10-1-602</v>
      </c>
      <c r="M16" s="1" t="b">
        <f>VLOOKUP(L16,[1]Sheet1!$A$1:$D$65536,2,0)=H16</f>
        <v>1</v>
      </c>
    </row>
    <row r="17" s="1" customFormat="1" ht="14.25" spans="1:13">
      <c r="A17" s="1" t="s">
        <v>556</v>
      </c>
      <c r="B17" s="7">
        <v>10</v>
      </c>
      <c r="C17" s="8" t="s">
        <v>461</v>
      </c>
      <c r="D17" s="8" t="str">
        <f t="shared" si="0"/>
        <v>7层</v>
      </c>
      <c r="E17" s="8" t="s">
        <v>119</v>
      </c>
      <c r="F17" s="9">
        <v>158.79</v>
      </c>
      <c r="G17" s="10">
        <v>35.53</v>
      </c>
      <c r="H17" s="11">
        <f t="shared" si="1"/>
        <v>194.32</v>
      </c>
      <c r="I17" s="29" t="s">
        <v>71</v>
      </c>
      <c r="J17" s="30">
        <v>6143</v>
      </c>
      <c r="K17" s="30">
        <f t="shared" si="2"/>
        <v>1193708</v>
      </c>
      <c r="L17" s="1" t="str">
        <f t="shared" si="3"/>
        <v>10-1-701</v>
      </c>
      <c r="M17" s="1" t="b">
        <f>VLOOKUP(L17,[1]Sheet1!$A$1:$D$65536,2,0)=H17</f>
        <v>1</v>
      </c>
    </row>
    <row r="18" s="1" customFormat="1" ht="14.25" spans="1:13">
      <c r="A18" s="1" t="s">
        <v>557</v>
      </c>
      <c r="B18" s="7">
        <v>10</v>
      </c>
      <c r="C18" s="8" t="s">
        <v>461</v>
      </c>
      <c r="D18" s="8" t="str">
        <f t="shared" si="0"/>
        <v>7层</v>
      </c>
      <c r="E18" s="8" t="s">
        <v>121</v>
      </c>
      <c r="F18" s="9">
        <v>158.79</v>
      </c>
      <c r="G18" s="10">
        <v>35.53</v>
      </c>
      <c r="H18" s="11">
        <f t="shared" si="1"/>
        <v>194.32</v>
      </c>
      <c r="I18" s="29" t="s">
        <v>71</v>
      </c>
      <c r="J18" s="30">
        <v>6293</v>
      </c>
      <c r="K18" s="30">
        <f t="shared" si="2"/>
        <v>1222856</v>
      </c>
      <c r="L18" s="1" t="str">
        <f t="shared" si="3"/>
        <v>10-1-702</v>
      </c>
      <c r="M18" s="1" t="b">
        <f>VLOOKUP(L18,[1]Sheet1!$A$1:$D$65536,2,0)=H18</f>
        <v>1</v>
      </c>
    </row>
    <row r="19" s="1" customFormat="1" ht="14.25" spans="1:13">
      <c r="A19" s="1" t="s">
        <v>558</v>
      </c>
      <c r="B19" s="7">
        <v>10</v>
      </c>
      <c r="C19" s="8" t="s">
        <v>461</v>
      </c>
      <c r="D19" s="8" t="str">
        <f t="shared" si="0"/>
        <v>8层</v>
      </c>
      <c r="E19" s="8" t="s">
        <v>127</v>
      </c>
      <c r="F19" s="9">
        <v>158.79</v>
      </c>
      <c r="G19" s="10">
        <v>35.53</v>
      </c>
      <c r="H19" s="11">
        <f t="shared" si="1"/>
        <v>194.32</v>
      </c>
      <c r="I19" s="29" t="s">
        <v>71</v>
      </c>
      <c r="J19" s="30">
        <v>6163</v>
      </c>
      <c r="K19" s="30">
        <f t="shared" si="2"/>
        <v>1197594</v>
      </c>
      <c r="L19" s="1" t="str">
        <f t="shared" si="3"/>
        <v>10-1-801</v>
      </c>
      <c r="M19" s="1" t="b">
        <f>VLOOKUP(L19,[1]Sheet1!$A$1:$D$65536,2,0)=H19</f>
        <v>1</v>
      </c>
    </row>
    <row r="20" s="1" customFormat="1" ht="14.25" spans="1:13">
      <c r="A20" s="1" t="s">
        <v>559</v>
      </c>
      <c r="B20" s="7">
        <v>10</v>
      </c>
      <c r="C20" s="8" t="s">
        <v>461</v>
      </c>
      <c r="D20" s="8" t="str">
        <f t="shared" si="0"/>
        <v>8层</v>
      </c>
      <c r="E20" s="8" t="s">
        <v>129</v>
      </c>
      <c r="F20" s="9">
        <v>158.79</v>
      </c>
      <c r="G20" s="10">
        <v>35.53</v>
      </c>
      <c r="H20" s="11">
        <f t="shared" si="1"/>
        <v>194.32</v>
      </c>
      <c r="I20" s="29" t="s">
        <v>71</v>
      </c>
      <c r="J20" s="30">
        <v>6313</v>
      </c>
      <c r="K20" s="30">
        <f t="shared" si="2"/>
        <v>1226742</v>
      </c>
      <c r="L20" s="1" t="str">
        <f t="shared" si="3"/>
        <v>10-1-802</v>
      </c>
      <c r="M20" s="1" t="b">
        <f>VLOOKUP(L20,[1]Sheet1!$A$1:$D$65536,2,0)=H20</f>
        <v>1</v>
      </c>
    </row>
    <row r="21" s="1" customFormat="1" ht="14.25" spans="1:13">
      <c r="A21" s="1" t="s">
        <v>560</v>
      </c>
      <c r="B21" s="7">
        <v>10</v>
      </c>
      <c r="C21" s="8" t="s">
        <v>461</v>
      </c>
      <c r="D21" s="8" t="str">
        <f t="shared" si="0"/>
        <v>9层</v>
      </c>
      <c r="E21" s="8" t="s">
        <v>135</v>
      </c>
      <c r="F21" s="9">
        <v>158.79</v>
      </c>
      <c r="G21" s="10">
        <v>35.53</v>
      </c>
      <c r="H21" s="11">
        <f t="shared" si="1"/>
        <v>194.32</v>
      </c>
      <c r="I21" s="29" t="s">
        <v>71</v>
      </c>
      <c r="J21" s="30">
        <v>6183</v>
      </c>
      <c r="K21" s="30">
        <f t="shared" si="2"/>
        <v>1201481</v>
      </c>
      <c r="L21" s="1" t="str">
        <f t="shared" si="3"/>
        <v>10-1-901</v>
      </c>
      <c r="M21" s="1" t="b">
        <f>VLOOKUP(L21,[1]Sheet1!$A$1:$D$65536,2,0)=H21</f>
        <v>1</v>
      </c>
    </row>
    <row r="22" s="1" customFormat="1" ht="14.25" spans="1:13">
      <c r="A22" s="1" t="s">
        <v>561</v>
      </c>
      <c r="B22" s="7">
        <v>10</v>
      </c>
      <c r="C22" s="8" t="s">
        <v>461</v>
      </c>
      <c r="D22" s="8" t="str">
        <f t="shared" si="0"/>
        <v>9层</v>
      </c>
      <c r="E22" s="8" t="s">
        <v>137</v>
      </c>
      <c r="F22" s="9">
        <v>158.79</v>
      </c>
      <c r="G22" s="10">
        <v>35.53</v>
      </c>
      <c r="H22" s="11">
        <f t="shared" si="1"/>
        <v>194.32</v>
      </c>
      <c r="I22" s="29" t="s">
        <v>71</v>
      </c>
      <c r="J22" s="30">
        <v>6333</v>
      </c>
      <c r="K22" s="30">
        <f t="shared" si="2"/>
        <v>1230629</v>
      </c>
      <c r="L22" s="1" t="str">
        <f t="shared" si="3"/>
        <v>10-1-902</v>
      </c>
      <c r="M22" s="1" t="b">
        <f>VLOOKUP(L22,[1]Sheet1!$A$1:$D$65536,2,0)=H22</f>
        <v>1</v>
      </c>
    </row>
    <row r="23" s="1" customFormat="1" ht="14.25" spans="1:13">
      <c r="A23" s="1" t="s">
        <v>562</v>
      </c>
      <c r="B23" s="7">
        <v>10</v>
      </c>
      <c r="C23" s="8" t="s">
        <v>461</v>
      </c>
      <c r="D23" s="8" t="str">
        <f>MID(E23,1,2)&amp;"层"</f>
        <v>10层</v>
      </c>
      <c r="E23" s="8" t="s">
        <v>143</v>
      </c>
      <c r="F23" s="9">
        <v>158.79</v>
      </c>
      <c r="G23" s="10">
        <v>35.53</v>
      </c>
      <c r="H23" s="11">
        <f t="shared" si="1"/>
        <v>194.32</v>
      </c>
      <c r="I23" s="29" t="s">
        <v>71</v>
      </c>
      <c r="J23" s="30">
        <v>6203</v>
      </c>
      <c r="K23" s="30">
        <f t="shared" si="2"/>
        <v>1205367</v>
      </c>
      <c r="L23" s="1" t="str">
        <f t="shared" si="3"/>
        <v>10-1-1001</v>
      </c>
      <c r="M23" s="1" t="b">
        <f>VLOOKUP(L23,[1]Sheet1!$A$1:$D$65536,2,0)=H23</f>
        <v>1</v>
      </c>
    </row>
    <row r="24" s="1" customFormat="1" ht="14.25" spans="1:13">
      <c r="A24" s="1" t="s">
        <v>563</v>
      </c>
      <c r="B24" s="7">
        <v>10</v>
      </c>
      <c r="C24" s="8" t="s">
        <v>461</v>
      </c>
      <c r="D24" s="8" t="str">
        <f t="shared" ref="D24:D38" si="4">MID(E24,1,2)&amp;"层"</f>
        <v>10层</v>
      </c>
      <c r="E24" s="8" t="s">
        <v>145</v>
      </c>
      <c r="F24" s="9">
        <v>158.79</v>
      </c>
      <c r="G24" s="10">
        <v>35.53</v>
      </c>
      <c r="H24" s="11">
        <f t="shared" si="1"/>
        <v>194.32</v>
      </c>
      <c r="I24" s="29" t="s">
        <v>71</v>
      </c>
      <c r="J24" s="30">
        <v>6353</v>
      </c>
      <c r="K24" s="30">
        <f t="shared" si="2"/>
        <v>1234515</v>
      </c>
      <c r="L24" s="1" t="str">
        <f t="shared" si="3"/>
        <v>10-1-1002</v>
      </c>
      <c r="M24" s="1" t="b">
        <f>VLOOKUP(L24,[1]Sheet1!$A$1:$D$65536,2,0)=H24</f>
        <v>1</v>
      </c>
    </row>
    <row r="25" s="1" customFormat="1" ht="14.25" spans="1:13">
      <c r="A25" s="1" t="s">
        <v>564</v>
      </c>
      <c r="B25" s="7">
        <v>10</v>
      </c>
      <c r="C25" s="8" t="s">
        <v>461</v>
      </c>
      <c r="D25" s="8" t="str">
        <f t="shared" si="4"/>
        <v>11层</v>
      </c>
      <c r="E25" s="8" t="s">
        <v>151</v>
      </c>
      <c r="F25" s="9">
        <v>158.79</v>
      </c>
      <c r="G25" s="10">
        <v>35.53</v>
      </c>
      <c r="H25" s="11">
        <f t="shared" si="1"/>
        <v>194.32</v>
      </c>
      <c r="I25" s="29" t="s">
        <v>71</v>
      </c>
      <c r="J25" s="30">
        <v>6213</v>
      </c>
      <c r="K25" s="30">
        <f t="shared" si="2"/>
        <v>1207310</v>
      </c>
      <c r="L25" s="1" t="str">
        <f t="shared" si="3"/>
        <v>10-1-1101</v>
      </c>
      <c r="M25" s="1" t="b">
        <f>VLOOKUP(L25,[1]Sheet1!$A$1:$D$65536,2,0)=H25</f>
        <v>1</v>
      </c>
    </row>
    <row r="26" s="1" customFormat="1" ht="14.25" spans="1:13">
      <c r="A26" s="1" t="s">
        <v>565</v>
      </c>
      <c r="B26" s="7">
        <v>10</v>
      </c>
      <c r="C26" s="8" t="s">
        <v>461</v>
      </c>
      <c r="D26" s="8" t="str">
        <f t="shared" si="4"/>
        <v>11层</v>
      </c>
      <c r="E26" s="8" t="s">
        <v>153</v>
      </c>
      <c r="F26" s="9">
        <v>158.79</v>
      </c>
      <c r="G26" s="10">
        <v>35.53</v>
      </c>
      <c r="H26" s="11">
        <f t="shared" si="1"/>
        <v>194.32</v>
      </c>
      <c r="I26" s="29" t="s">
        <v>71</v>
      </c>
      <c r="J26" s="30">
        <v>6363</v>
      </c>
      <c r="K26" s="30">
        <f t="shared" si="2"/>
        <v>1236458</v>
      </c>
      <c r="L26" s="1" t="str">
        <f t="shared" si="3"/>
        <v>10-1-1102</v>
      </c>
      <c r="M26" s="1" t="b">
        <f>VLOOKUP(L26,[1]Sheet1!$A$1:$D$65536,2,0)=H26</f>
        <v>1</v>
      </c>
    </row>
    <row r="27" s="1" customFormat="1" ht="14.25" spans="1:13">
      <c r="A27" s="1" t="s">
        <v>566</v>
      </c>
      <c r="B27" s="7">
        <v>10</v>
      </c>
      <c r="C27" s="8" t="s">
        <v>461</v>
      </c>
      <c r="D27" s="8" t="str">
        <f t="shared" si="4"/>
        <v>12层</v>
      </c>
      <c r="E27" s="8" t="s">
        <v>159</v>
      </c>
      <c r="F27" s="9">
        <v>158.79</v>
      </c>
      <c r="G27" s="10">
        <v>35.53</v>
      </c>
      <c r="H27" s="11">
        <f t="shared" si="1"/>
        <v>194.32</v>
      </c>
      <c r="I27" s="29" t="s">
        <v>71</v>
      </c>
      <c r="J27" s="30">
        <v>6223</v>
      </c>
      <c r="K27" s="30">
        <f t="shared" si="2"/>
        <v>1209253</v>
      </c>
      <c r="L27" s="1" t="str">
        <f t="shared" si="3"/>
        <v>10-1-1201</v>
      </c>
      <c r="M27" s="1" t="b">
        <f>VLOOKUP(L27,[1]Sheet1!$A$1:$D$65536,2,0)=H27</f>
        <v>1</v>
      </c>
    </row>
    <row r="28" s="1" customFormat="1" ht="14.25" spans="1:13">
      <c r="A28" s="1" t="s">
        <v>567</v>
      </c>
      <c r="B28" s="7">
        <v>10</v>
      </c>
      <c r="C28" s="8" t="s">
        <v>461</v>
      </c>
      <c r="D28" s="8" t="str">
        <f t="shared" si="4"/>
        <v>12层</v>
      </c>
      <c r="E28" s="8" t="s">
        <v>161</v>
      </c>
      <c r="F28" s="9">
        <v>158.79</v>
      </c>
      <c r="G28" s="10">
        <v>35.53</v>
      </c>
      <c r="H28" s="11">
        <f t="shared" si="1"/>
        <v>194.32</v>
      </c>
      <c r="I28" s="29" t="s">
        <v>71</v>
      </c>
      <c r="J28" s="30">
        <v>6373</v>
      </c>
      <c r="K28" s="30">
        <f t="shared" si="2"/>
        <v>1238401</v>
      </c>
      <c r="L28" s="1" t="str">
        <f t="shared" si="3"/>
        <v>10-1-1202</v>
      </c>
      <c r="M28" s="1" t="b">
        <f>VLOOKUP(L28,[1]Sheet1!$A$1:$D$65536,2,0)=H28</f>
        <v>1</v>
      </c>
    </row>
    <row r="29" s="1" customFormat="1" ht="14.25" spans="1:13">
      <c r="A29" s="1" t="s">
        <v>568</v>
      </c>
      <c r="B29" s="7">
        <v>10</v>
      </c>
      <c r="C29" s="8" t="s">
        <v>461</v>
      </c>
      <c r="D29" s="8" t="str">
        <f t="shared" si="4"/>
        <v>13层</v>
      </c>
      <c r="E29" s="8" t="s">
        <v>167</v>
      </c>
      <c r="F29" s="9">
        <v>158.79</v>
      </c>
      <c r="G29" s="10">
        <v>35.53</v>
      </c>
      <c r="H29" s="11">
        <f t="shared" si="1"/>
        <v>194.32</v>
      </c>
      <c r="I29" s="29" t="s">
        <v>71</v>
      </c>
      <c r="J29" s="30">
        <v>6233</v>
      </c>
      <c r="K29" s="30">
        <f t="shared" si="2"/>
        <v>1211197</v>
      </c>
      <c r="L29" s="1" t="str">
        <f t="shared" si="3"/>
        <v>10-1-1301</v>
      </c>
      <c r="M29" s="1" t="b">
        <f>VLOOKUP(L29,[1]Sheet1!$A$1:$D$65536,2,0)=H29</f>
        <v>1</v>
      </c>
    </row>
    <row r="30" s="1" customFormat="1" ht="14.25" spans="1:13">
      <c r="A30" s="1" t="s">
        <v>569</v>
      </c>
      <c r="B30" s="7">
        <v>10</v>
      </c>
      <c r="C30" s="8" t="s">
        <v>461</v>
      </c>
      <c r="D30" s="8" t="str">
        <f t="shared" si="4"/>
        <v>13层</v>
      </c>
      <c r="E30" s="8" t="s">
        <v>169</v>
      </c>
      <c r="F30" s="9">
        <v>158.79</v>
      </c>
      <c r="G30" s="10">
        <v>35.53</v>
      </c>
      <c r="H30" s="11">
        <f t="shared" si="1"/>
        <v>194.32</v>
      </c>
      <c r="I30" s="29" t="s">
        <v>71</v>
      </c>
      <c r="J30" s="30">
        <v>6383</v>
      </c>
      <c r="K30" s="30">
        <f t="shared" si="2"/>
        <v>1240345</v>
      </c>
      <c r="L30" s="1" t="str">
        <f t="shared" si="3"/>
        <v>10-1-1302</v>
      </c>
      <c r="M30" s="1" t="b">
        <f>VLOOKUP(L30,[1]Sheet1!$A$1:$D$65536,2,0)=H30</f>
        <v>1</v>
      </c>
    </row>
    <row r="31" s="1" customFormat="1" ht="14.25" spans="1:13">
      <c r="A31" s="1" t="s">
        <v>570</v>
      </c>
      <c r="B31" s="7">
        <v>10</v>
      </c>
      <c r="C31" s="8" t="s">
        <v>461</v>
      </c>
      <c r="D31" s="8" t="str">
        <f t="shared" si="4"/>
        <v>14层</v>
      </c>
      <c r="E31" s="8" t="s">
        <v>175</v>
      </c>
      <c r="F31" s="9">
        <v>158.79</v>
      </c>
      <c r="G31" s="10">
        <v>35.53</v>
      </c>
      <c r="H31" s="11">
        <f t="shared" si="1"/>
        <v>194.32</v>
      </c>
      <c r="I31" s="29" t="s">
        <v>71</v>
      </c>
      <c r="J31" s="30">
        <v>6173</v>
      </c>
      <c r="K31" s="30">
        <f t="shared" si="2"/>
        <v>1199537</v>
      </c>
      <c r="L31" s="1" t="str">
        <f t="shared" si="3"/>
        <v>10-1-1401</v>
      </c>
      <c r="M31" s="1" t="b">
        <f>VLOOKUP(L31,[1]Sheet1!$A$1:$D$65536,2,0)=H31</f>
        <v>1</v>
      </c>
    </row>
    <row r="32" s="1" customFormat="1" ht="14.25" spans="1:13">
      <c r="A32" s="1" t="s">
        <v>571</v>
      </c>
      <c r="B32" s="7">
        <v>10</v>
      </c>
      <c r="C32" s="8" t="s">
        <v>461</v>
      </c>
      <c r="D32" s="8" t="str">
        <f t="shared" si="4"/>
        <v>14层</v>
      </c>
      <c r="E32" s="8" t="s">
        <v>177</v>
      </c>
      <c r="F32" s="9">
        <v>158.79</v>
      </c>
      <c r="G32" s="10">
        <v>35.53</v>
      </c>
      <c r="H32" s="11">
        <f t="shared" si="1"/>
        <v>194.32</v>
      </c>
      <c r="I32" s="29" t="s">
        <v>71</v>
      </c>
      <c r="J32" s="30">
        <v>6323</v>
      </c>
      <c r="K32" s="30">
        <f t="shared" si="2"/>
        <v>1228685</v>
      </c>
      <c r="L32" s="1" t="str">
        <f t="shared" si="3"/>
        <v>10-1-1402</v>
      </c>
      <c r="M32" s="1" t="b">
        <f>VLOOKUP(L32,[1]Sheet1!$A$1:$D$65536,2,0)=H32</f>
        <v>1</v>
      </c>
    </row>
    <row r="33" s="1" customFormat="1" ht="14.25" spans="1:13">
      <c r="A33" s="1" t="s">
        <v>572</v>
      </c>
      <c r="B33" s="7">
        <v>10</v>
      </c>
      <c r="C33" s="8" t="s">
        <v>461</v>
      </c>
      <c r="D33" s="8" t="str">
        <f t="shared" si="4"/>
        <v>15层</v>
      </c>
      <c r="E33" s="8" t="s">
        <v>183</v>
      </c>
      <c r="F33" s="9">
        <v>158.79</v>
      </c>
      <c r="G33" s="10">
        <v>35.53</v>
      </c>
      <c r="H33" s="11">
        <f t="shared" si="1"/>
        <v>194.32</v>
      </c>
      <c r="I33" s="29" t="s">
        <v>71</v>
      </c>
      <c r="J33" s="30">
        <v>6273</v>
      </c>
      <c r="K33" s="30">
        <f t="shared" si="2"/>
        <v>1218969</v>
      </c>
      <c r="L33" s="1" t="str">
        <f t="shared" si="3"/>
        <v>10-1-1501</v>
      </c>
      <c r="M33" s="1" t="b">
        <f>VLOOKUP(L33,[1]Sheet1!$A$1:$D$65536,2,0)=H33</f>
        <v>1</v>
      </c>
    </row>
    <row r="34" s="1" customFormat="1" ht="14.25" spans="1:13">
      <c r="A34" s="1" t="s">
        <v>573</v>
      </c>
      <c r="B34" s="7">
        <v>10</v>
      </c>
      <c r="C34" s="8" t="s">
        <v>461</v>
      </c>
      <c r="D34" s="8" t="str">
        <f t="shared" si="4"/>
        <v>15层</v>
      </c>
      <c r="E34" s="8" t="s">
        <v>185</v>
      </c>
      <c r="F34" s="9">
        <v>158.79</v>
      </c>
      <c r="G34" s="10">
        <v>35.53</v>
      </c>
      <c r="H34" s="11">
        <f t="shared" si="1"/>
        <v>194.32</v>
      </c>
      <c r="I34" s="29" t="s">
        <v>71</v>
      </c>
      <c r="J34" s="30">
        <v>6423</v>
      </c>
      <c r="K34" s="30">
        <f t="shared" si="2"/>
        <v>1248117</v>
      </c>
      <c r="L34" s="1" t="str">
        <f t="shared" si="3"/>
        <v>10-1-1502</v>
      </c>
      <c r="M34" s="1" t="b">
        <f>VLOOKUP(L34,[1]Sheet1!$A$1:$D$65536,2,0)=H34</f>
        <v>1</v>
      </c>
    </row>
    <row r="35" s="1" customFormat="1" ht="14.25" spans="1:13">
      <c r="A35" s="1" t="s">
        <v>574</v>
      </c>
      <c r="B35" s="7">
        <v>10</v>
      </c>
      <c r="C35" s="8" t="s">
        <v>461</v>
      </c>
      <c r="D35" s="8" t="str">
        <f t="shared" si="4"/>
        <v>16层</v>
      </c>
      <c r="E35" s="8" t="s">
        <v>191</v>
      </c>
      <c r="F35" s="9">
        <v>158.79</v>
      </c>
      <c r="G35" s="10">
        <v>35.53</v>
      </c>
      <c r="H35" s="11">
        <f t="shared" si="1"/>
        <v>194.32</v>
      </c>
      <c r="I35" s="29" t="s">
        <v>71</v>
      </c>
      <c r="J35" s="30">
        <v>6253</v>
      </c>
      <c r="K35" s="30">
        <f t="shared" si="2"/>
        <v>1215083</v>
      </c>
      <c r="L35" s="1" t="str">
        <f t="shared" si="3"/>
        <v>10-1-1601</v>
      </c>
      <c r="M35" s="1" t="b">
        <f>VLOOKUP(L35,[1]Sheet1!$A$1:$D$65536,2,0)=H35</f>
        <v>1</v>
      </c>
    </row>
    <row r="36" s="1" customFormat="1" ht="14.25" spans="1:13">
      <c r="A36" s="1" t="s">
        <v>575</v>
      </c>
      <c r="B36" s="7">
        <v>10</v>
      </c>
      <c r="C36" s="8" t="s">
        <v>461</v>
      </c>
      <c r="D36" s="8" t="str">
        <f t="shared" si="4"/>
        <v>16层</v>
      </c>
      <c r="E36" s="8" t="s">
        <v>193</v>
      </c>
      <c r="F36" s="9">
        <v>158.79</v>
      </c>
      <c r="G36" s="10">
        <v>35.53</v>
      </c>
      <c r="H36" s="11">
        <f t="shared" si="1"/>
        <v>194.32</v>
      </c>
      <c r="I36" s="29" t="s">
        <v>71</v>
      </c>
      <c r="J36" s="30">
        <v>6403</v>
      </c>
      <c r="K36" s="30">
        <f t="shared" si="2"/>
        <v>1244231</v>
      </c>
      <c r="L36" s="1" t="str">
        <f t="shared" si="3"/>
        <v>10-1-1602</v>
      </c>
      <c r="M36" s="1" t="b">
        <f>VLOOKUP(L36,[1]Sheet1!$A$1:$D$65536,2,0)=H36</f>
        <v>1</v>
      </c>
    </row>
    <row r="37" s="1" customFormat="1" ht="14.25" spans="1:13">
      <c r="A37" s="1" t="s">
        <v>576</v>
      </c>
      <c r="B37" s="7">
        <v>10</v>
      </c>
      <c r="C37" s="8" t="s">
        <v>461</v>
      </c>
      <c r="D37" s="8" t="str">
        <f t="shared" si="4"/>
        <v>17层</v>
      </c>
      <c r="E37" s="8" t="s">
        <v>199</v>
      </c>
      <c r="F37" s="9">
        <v>158.79</v>
      </c>
      <c r="G37" s="10">
        <v>35.53</v>
      </c>
      <c r="H37" s="11">
        <f t="shared" si="1"/>
        <v>194.32</v>
      </c>
      <c r="I37" s="29" t="s">
        <v>71</v>
      </c>
      <c r="J37" s="30">
        <v>5853</v>
      </c>
      <c r="K37" s="30">
        <f t="shared" si="2"/>
        <v>1137355</v>
      </c>
      <c r="L37" s="1" t="str">
        <f t="shared" si="3"/>
        <v>10-1-1701</v>
      </c>
      <c r="M37" s="1" t="b">
        <f>VLOOKUP(L37,[1]Sheet1!$A$1:$D$65536,2,0)=H37</f>
        <v>1</v>
      </c>
    </row>
    <row r="38" s="1" customFormat="1" ht="14.25" spans="1:13">
      <c r="A38" s="1" t="s">
        <v>577</v>
      </c>
      <c r="B38" s="7">
        <v>10</v>
      </c>
      <c r="C38" s="8" t="s">
        <v>461</v>
      </c>
      <c r="D38" s="8" t="str">
        <f t="shared" si="4"/>
        <v>17层</v>
      </c>
      <c r="E38" s="8" t="s">
        <v>201</v>
      </c>
      <c r="F38" s="9">
        <v>158.79</v>
      </c>
      <c r="G38" s="10">
        <v>35.53</v>
      </c>
      <c r="H38" s="11">
        <f t="shared" si="1"/>
        <v>194.32</v>
      </c>
      <c r="I38" s="29" t="s">
        <v>71</v>
      </c>
      <c r="J38" s="30">
        <v>6003</v>
      </c>
      <c r="K38" s="30">
        <f t="shared" si="2"/>
        <v>1166503</v>
      </c>
      <c r="L38" s="1" t="str">
        <f t="shared" si="3"/>
        <v>10-1-1702</v>
      </c>
      <c r="M38" s="1" t="b">
        <f>VLOOKUP(L38,[1]Sheet1!$A$1:$D$65536,2,0)=H38</f>
        <v>1</v>
      </c>
    </row>
    <row r="39" spans="2:11">
      <c r="B39" s="12"/>
      <c r="C39" s="12"/>
      <c r="D39" s="12"/>
      <c r="E39" s="12"/>
      <c r="F39" s="13">
        <f>SUM(F7:F38)</f>
        <v>5081.28</v>
      </c>
      <c r="G39" s="13">
        <f>SUM(G7:G38)</f>
        <v>1136.96</v>
      </c>
      <c r="H39" s="13">
        <f>SUM(H7:H38)</f>
        <v>6218.24</v>
      </c>
      <c r="I39" s="12"/>
      <c r="J39" s="30">
        <f>ROUND(K39/H39,0)</f>
        <v>6200</v>
      </c>
      <c r="K39" s="30">
        <f>SUM(K7:K38)</f>
        <v>38552310</v>
      </c>
    </row>
    <row r="40" s="1" customFormat="1" ht="101.1" customHeight="1" spans="2:12">
      <c r="B40" s="14" t="s">
        <v>284</v>
      </c>
      <c r="C40" s="15"/>
      <c r="D40" s="16" t="s">
        <v>285</v>
      </c>
      <c r="E40" s="17"/>
      <c r="F40" s="17"/>
      <c r="G40" s="17"/>
      <c r="H40" s="18"/>
      <c r="I40" s="17" t="s">
        <v>285</v>
      </c>
      <c r="J40" s="17"/>
      <c r="K40" s="18"/>
      <c r="L40"/>
    </row>
    <row r="41" s="1" customFormat="1" spans="2:12">
      <c r="B41" s="19"/>
      <c r="C41" s="20"/>
      <c r="D41" s="21"/>
      <c r="E41" s="22"/>
      <c r="F41" s="22"/>
      <c r="G41" s="22"/>
      <c r="H41" s="23"/>
      <c r="I41" s="22"/>
      <c r="J41" s="22"/>
      <c r="K41" s="23"/>
      <c r="L41"/>
    </row>
    <row r="42" s="1" customFormat="1" spans="2:12">
      <c r="B42" s="24"/>
      <c r="C42" s="25"/>
      <c r="D42" s="26"/>
      <c r="E42" s="27"/>
      <c r="F42" s="27"/>
      <c r="G42" s="27"/>
      <c r="H42" s="28"/>
      <c r="I42" s="27"/>
      <c r="J42" s="27"/>
      <c r="K42" s="28"/>
      <c r="L42"/>
    </row>
  </sheetData>
  <mergeCells count="21">
    <mergeCell ref="B1:K1"/>
    <mergeCell ref="B2:C2"/>
    <mergeCell ref="D2:F2"/>
    <mergeCell ref="J2:K2"/>
    <mergeCell ref="B3:C3"/>
    <mergeCell ref="D3:F3"/>
    <mergeCell ref="J3:K3"/>
    <mergeCell ref="B4:C4"/>
    <mergeCell ref="D4:H4"/>
    <mergeCell ref="J4:K4"/>
    <mergeCell ref="F5:H5"/>
    <mergeCell ref="B5:B6"/>
    <mergeCell ref="C5:C6"/>
    <mergeCell ref="D5:D6"/>
    <mergeCell ref="E5:E6"/>
    <mergeCell ref="I5:I6"/>
    <mergeCell ref="J5:J6"/>
    <mergeCell ref="K5:K6"/>
    <mergeCell ref="B40:C42"/>
    <mergeCell ref="D40:H42"/>
    <mergeCell ref="I40:K42"/>
  </mergeCells>
  <pageMargins left="0.472222222222222" right="0.236111111111111" top="0.432638888888889" bottom="0.196527777777778" header="0.5" footer="0.5"/>
  <pageSetup paperSize="9" orientation="portrait"/>
  <headerFooter/>
  <ignoredErrors>
    <ignoredError sqref="C7:E3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表价数据</vt:lpstr>
      <vt:lpstr>汇总</vt:lpstr>
      <vt:lpstr>3号楼</vt:lpstr>
      <vt:lpstr>5号楼</vt:lpstr>
      <vt:lpstr>7号楼</vt:lpstr>
      <vt:lpstr>9号楼</vt:lpstr>
      <vt:lpstr>10号楼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一玲</cp:lastModifiedBy>
  <dcterms:created xsi:type="dcterms:W3CDTF">2020-04-16T01:35:00Z</dcterms:created>
  <dcterms:modified xsi:type="dcterms:W3CDTF">2025-03-05T03:05:25Z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AE40DF256260488FB54E7B2C08B345E1_13</vt:lpwstr>
  </property>
  <property fmtid="{D5CDD505-2E9C-101B-9397-08002B2CF9AE}" pid="4" name="KSOReadingLayout">
    <vt:bool>true</vt:bool>
  </property>
</Properties>
</file>