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模板" sheetId="4" r:id="rId1"/>
    <sheet name="测算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<sst xmlns="http://schemas.openxmlformats.org/spreadsheetml/2006/main" count="684" uniqueCount="116">
  <si>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</si>
  <si>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</si>
  <si>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</si>
  <si>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</si>
  <si>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</si>
  <si>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</si>
  <si>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</si>
  <si>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</si>
  <si>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</si>
  <si>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</si>
  <si>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</si>
  <si>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</si>
  <si>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</si>
  <si>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</si>
  <si>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</si>
  <si>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</si>
  <si>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</si>
  <si>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</si>
  <si>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</si>
  <si>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</si>
  <si>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</si>
  <si>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</si>
  <si>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</si>
  <si>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2</t>
  </si>
  <si>
    <t>1</t>
  </si>
  <si>
    <t>2层</t>
  </si>
  <si>
    <t>1-201</t>
  </si>
  <si>
    <t>住宅</t>
  </si>
  <si>
    <t>1-202</t>
  </si>
  <si>
    <t>2-201</t>
  </si>
  <si>
    <t>2-202</t>
  </si>
  <si>
    <t>3层</t>
  </si>
  <si>
    <t>1-301</t>
  </si>
  <si>
    <t>1-302</t>
  </si>
  <si>
    <t>2-301</t>
  </si>
  <si>
    <t>2-302</t>
  </si>
  <si>
    <t>4层</t>
  </si>
  <si>
    <t>1-401</t>
  </si>
  <si>
    <t>1-402</t>
  </si>
  <si>
    <t>2-401</t>
  </si>
  <si>
    <t>2-402</t>
  </si>
  <si>
    <t>5层</t>
  </si>
  <si>
    <t>1-501</t>
  </si>
  <si>
    <t>1-502</t>
  </si>
  <si>
    <t>2-501</t>
  </si>
  <si>
    <t>2-502</t>
  </si>
  <si>
    <t>6层</t>
  </si>
  <si>
    <t>1-601</t>
  </si>
  <si>
    <t>1-602</t>
  </si>
  <si>
    <t>2-601</t>
  </si>
  <si>
    <t>2-602</t>
  </si>
  <si>
    <t>7层</t>
  </si>
  <si>
    <t>1-701</t>
  </si>
  <si>
    <t>1-702</t>
  </si>
  <si>
    <t>2-701</t>
  </si>
  <si>
    <t>2-702</t>
  </si>
  <si>
    <t>8层</t>
  </si>
  <si>
    <t>1-801</t>
  </si>
  <si>
    <t>1-802</t>
  </si>
  <si>
    <t>2-801</t>
  </si>
  <si>
    <t>2-802</t>
  </si>
  <si>
    <t>9层</t>
  </si>
  <si>
    <t>1-901</t>
  </si>
  <si>
    <t>1-902</t>
  </si>
  <si>
    <t>2-901</t>
  </si>
  <si>
    <t>2-902</t>
  </si>
  <si>
    <t>10层</t>
  </si>
  <si>
    <t>1-1001</t>
  </si>
  <si>
    <t>1-1002</t>
  </si>
  <si>
    <t>2-1001</t>
  </si>
  <si>
    <t>2-1002</t>
  </si>
  <si>
    <t>11层</t>
  </si>
  <si>
    <t>1-1101</t>
  </si>
  <si>
    <t>1-1102</t>
  </si>
  <si>
    <t>2-1101</t>
  </si>
  <si>
    <t>2-1102</t>
  </si>
  <si>
    <t>12层</t>
  </si>
  <si>
    <t>1-1201</t>
  </si>
  <si>
    <t>1-1202</t>
  </si>
  <si>
    <t>2-1201</t>
  </si>
  <si>
    <t>2-1202</t>
  </si>
  <si>
    <t>13层</t>
  </si>
  <si>
    <t>1-1301</t>
  </si>
  <si>
    <t>1-1302</t>
  </si>
  <si>
    <t>2-1301</t>
  </si>
  <si>
    <t>2-1302</t>
  </si>
  <si>
    <t>14层</t>
  </si>
  <si>
    <t>1-1401</t>
  </si>
  <si>
    <t>1-1402</t>
  </si>
  <si>
    <t>2-1401</t>
  </si>
  <si>
    <t>2-1402</t>
  </si>
  <si>
    <t>15层</t>
  </si>
  <si>
    <t>1-1501</t>
  </si>
  <si>
    <t>1-1502</t>
  </si>
  <si>
    <t>2-1501</t>
  </si>
  <si>
    <t>2-1502</t>
  </si>
  <si>
    <t>16层</t>
  </si>
  <si>
    <t>1-1601</t>
  </si>
  <si>
    <t>1-1602</t>
  </si>
  <si>
    <t>2-1601</t>
  </si>
  <si>
    <t>2-1602</t>
  </si>
  <si>
    <t>17层</t>
  </si>
  <si>
    <t>1-1701</t>
  </si>
  <si>
    <t>1-1702</t>
  </si>
  <si>
    <t>2-1701</t>
  </si>
  <si>
    <t>2-1702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</si>
  <si>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</si>
  <si>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</si>
  <si>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</si>
  <si>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</si>
  <si>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</si>
  <si>
    <t>1西</t>
  </si>
  <si>
    <t>中2</t>
  </si>
  <si>
    <t>中1</t>
  </si>
  <si>
    <t>2东</t>
  </si>
  <si>
    <t>均价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</si>
</sst>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pane ySplit="6" topLeftCell="A7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9" customWidth="1"/>
    <col min="2" max="2" width="8.125" style="9" customWidth="1"/>
    <col min="3" max="3" width="8.5" style="9" customWidth="1"/>
    <col min="4" max="4" width="12" style="9" customWidth="1"/>
    <col min="5" max="5" width="13.75" style="9" customWidth="1"/>
    <col min="6" max="6" width="12.25" style="9" customWidth="1"/>
    <col min="7" max="7" width="12.75" style="9" customWidth="1"/>
    <col min="8" max="8" width="14.375" style="9" customWidth="1"/>
    <col min="9" max="9" width="12.75" style="9" customWidth="1"/>
    <col min="10" max="10" width="21" style="9" customWidth="1"/>
    <col min="11" max="11" width="9.375" style="9"/>
    <col min="12" max="16384" width="9" style="9"/>
  </cols>
  <sheetData>
    <row r="1" ht="42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2.25" customHeight="1" spans="1:10">
      <c r="A2" s="11" t="s">
        <v>1</v>
      </c>
      <c r="B2" s="11"/>
      <c r="C2" s="11" t="s">
        <v>2</v>
      </c>
      <c r="D2" s="11"/>
      <c r="E2" s="6" t="s">
        <v>3</v>
      </c>
      <c r="F2" s="6" t="s">
        <v>4</v>
      </c>
      <c r="G2" s="6"/>
      <c r="H2" s="6" t="s">
        <v>5</v>
      </c>
      <c r="I2" s="11" t="s">
        <v>6</v>
      </c>
      <c r="J2" s="11"/>
    </row>
    <row r="3" customHeight="1" spans="1:10">
      <c r="A3" s="6" t="s">
        <v>7</v>
      </c>
      <c r="B3" s="6"/>
      <c r="C3" s="6">
        <v>2</v>
      </c>
      <c r="D3" s="6"/>
      <c r="E3" s="6" t="s">
        <v>8</v>
      </c>
      <c r="F3" s="6">
        <v>17</v>
      </c>
      <c r="G3" s="6"/>
      <c r="H3" s="6" t="s">
        <v>9</v>
      </c>
      <c r="I3" s="6">
        <v>64</v>
      </c>
      <c r="J3" s="6"/>
    </row>
    <row r="4" customHeight="1" spans="1:10">
      <c r="A4" s="6" t="s">
        <v>10</v>
      </c>
      <c r="B4" s="6"/>
      <c r="C4" s="6">
        <f>ROUND(J71/G71,0)</f>
        <v>6443</v>
      </c>
      <c r="D4" s="6"/>
      <c r="E4" s="6"/>
      <c r="F4" s="6"/>
      <c r="G4" s="6"/>
      <c r="H4" s="6" t="s">
        <v>11</v>
      </c>
      <c r="I4" s="6"/>
      <c r="J4" s="6">
        <f>MAX(I7:I70)</f>
        <v>6720</v>
      </c>
    </row>
    <row r="5" customHeight="1" spans="1:10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/>
      <c r="G5" s="6"/>
      <c r="H5" s="6" t="s">
        <v>17</v>
      </c>
      <c r="I5" s="6" t="s">
        <v>18</v>
      </c>
      <c r="J5" s="6" t="s">
        <v>19</v>
      </c>
    </row>
    <row r="6" customHeight="1" spans="1:10">
      <c r="A6" s="6"/>
      <c r="B6" s="6"/>
      <c r="C6" s="6"/>
      <c r="D6" s="6"/>
      <c r="E6" s="6" t="s">
        <v>20</v>
      </c>
      <c r="F6" s="6" t="s">
        <v>21</v>
      </c>
      <c r="G6" s="6" t="s">
        <v>22</v>
      </c>
      <c r="H6" s="6"/>
      <c r="I6" s="6"/>
      <c r="J6" s="6"/>
    </row>
    <row r="7" customHeight="1" spans="1:10">
      <c r="A7" s="8" t="s">
        <v>23</v>
      </c>
      <c r="B7" s="8" t="s">
        <v>24</v>
      </c>
      <c r="C7" s="8" t="s">
        <v>25</v>
      </c>
      <c r="D7" s="8" t="s">
        <v>26</v>
      </c>
      <c r="E7" s="8">
        <v>100.25</v>
      </c>
      <c r="F7" s="8">
        <v>27.32</v>
      </c>
      <c r="G7" s="8">
        <v>127.57</v>
      </c>
      <c r="H7" s="8" t="s">
        <v>27</v>
      </c>
      <c r="I7" s="8">
        <f>测算表!K3</f>
        <v>6250</v>
      </c>
      <c r="J7" s="8">
        <f>ROUND(I7*G7,0)</f>
        <v>797313</v>
      </c>
    </row>
    <row r="8" customHeight="1" spans="1:10">
      <c r="A8" s="8" t="s">
        <v>23</v>
      </c>
      <c r="B8" s="8" t="s">
        <v>24</v>
      </c>
      <c r="C8" s="8" t="s">
        <v>25</v>
      </c>
      <c r="D8" s="8" t="s">
        <v>28</v>
      </c>
      <c r="E8" s="8">
        <v>100.25</v>
      </c>
      <c r="F8" s="8">
        <v>27.32</v>
      </c>
      <c r="G8" s="8">
        <v>127.57</v>
      </c>
      <c r="H8" s="8" t="s">
        <v>27</v>
      </c>
      <c r="I8" s="8">
        <f>测算表!K4</f>
        <v>6210</v>
      </c>
      <c r="J8" s="8">
        <f t="shared" ref="J8:J39" si="0">ROUND(I8*G8,0)</f>
        <v>792210</v>
      </c>
    </row>
    <row r="9" customHeight="1" spans="1:10">
      <c r="A9" s="8" t="s">
        <v>23</v>
      </c>
      <c r="B9" s="8" t="s">
        <v>23</v>
      </c>
      <c r="C9" s="8" t="s">
        <v>25</v>
      </c>
      <c r="D9" s="8" t="s">
        <v>29</v>
      </c>
      <c r="E9" s="8">
        <v>100.25</v>
      </c>
      <c r="F9" s="8">
        <v>27.32</v>
      </c>
      <c r="G9" s="8">
        <v>127.57</v>
      </c>
      <c r="H9" s="8" t="s">
        <v>27</v>
      </c>
      <c r="I9" s="8">
        <f>测算表!K5</f>
        <v>6210</v>
      </c>
      <c r="J9" s="8">
        <f t="shared" si="0"/>
        <v>792210</v>
      </c>
    </row>
    <row r="10" customHeight="1" spans="1:10">
      <c r="A10" s="8" t="s">
        <v>23</v>
      </c>
      <c r="B10" s="8" t="s">
        <v>23</v>
      </c>
      <c r="C10" s="8" t="s">
        <v>25</v>
      </c>
      <c r="D10" s="8" t="s">
        <v>30</v>
      </c>
      <c r="E10" s="8">
        <v>100.25</v>
      </c>
      <c r="F10" s="8">
        <v>27.32</v>
      </c>
      <c r="G10" s="8">
        <v>127.57</v>
      </c>
      <c r="H10" s="8" t="s">
        <v>27</v>
      </c>
      <c r="I10" s="8">
        <f>测算表!K6</f>
        <v>6300</v>
      </c>
      <c r="J10" s="8">
        <f t="shared" si="0"/>
        <v>803691</v>
      </c>
    </row>
    <row r="11" customHeight="1" spans="1:10">
      <c r="A11" s="8" t="s">
        <v>23</v>
      </c>
      <c r="B11" s="8" t="s">
        <v>24</v>
      </c>
      <c r="C11" s="8" t="s">
        <v>31</v>
      </c>
      <c r="D11" s="8" t="s">
        <v>32</v>
      </c>
      <c r="E11" s="8">
        <v>100.25</v>
      </c>
      <c r="F11" s="8">
        <v>27.32</v>
      </c>
      <c r="G11" s="8">
        <v>127.57</v>
      </c>
      <c r="H11" s="8" t="s">
        <v>27</v>
      </c>
      <c r="I11" s="8">
        <f>测算表!K7</f>
        <v>6280</v>
      </c>
      <c r="J11" s="8">
        <f t="shared" si="0"/>
        <v>801140</v>
      </c>
    </row>
    <row r="12" customHeight="1" spans="1:10">
      <c r="A12" s="8" t="s">
        <v>23</v>
      </c>
      <c r="B12" s="8" t="s">
        <v>24</v>
      </c>
      <c r="C12" s="8" t="s">
        <v>31</v>
      </c>
      <c r="D12" s="8" t="s">
        <v>33</v>
      </c>
      <c r="E12" s="8">
        <v>100.25</v>
      </c>
      <c r="F12" s="8">
        <v>27.32</v>
      </c>
      <c r="G12" s="8">
        <v>127.57</v>
      </c>
      <c r="H12" s="8" t="s">
        <v>27</v>
      </c>
      <c r="I12" s="8">
        <f>测算表!K8</f>
        <v>6240</v>
      </c>
      <c r="J12" s="8">
        <f t="shared" si="0"/>
        <v>796037</v>
      </c>
    </row>
    <row r="13" customHeight="1" spans="1:10">
      <c r="A13" s="8" t="s">
        <v>23</v>
      </c>
      <c r="B13" s="8" t="s">
        <v>23</v>
      </c>
      <c r="C13" s="8" t="s">
        <v>31</v>
      </c>
      <c r="D13" s="8" t="s">
        <v>34</v>
      </c>
      <c r="E13" s="8">
        <v>100.25</v>
      </c>
      <c r="F13" s="8">
        <v>27.32</v>
      </c>
      <c r="G13" s="8">
        <v>127.57</v>
      </c>
      <c r="H13" s="8" t="s">
        <v>27</v>
      </c>
      <c r="I13" s="8">
        <f>测算表!K9</f>
        <v>6240</v>
      </c>
      <c r="J13" s="8">
        <f t="shared" si="0"/>
        <v>796037</v>
      </c>
    </row>
    <row r="14" customHeight="1" spans="1:10">
      <c r="A14" s="8" t="s">
        <v>23</v>
      </c>
      <c r="B14" s="8" t="s">
        <v>23</v>
      </c>
      <c r="C14" s="8" t="s">
        <v>31</v>
      </c>
      <c r="D14" s="8" t="s">
        <v>35</v>
      </c>
      <c r="E14" s="8">
        <v>100.25</v>
      </c>
      <c r="F14" s="8">
        <v>27.32</v>
      </c>
      <c r="G14" s="8">
        <v>127.57</v>
      </c>
      <c r="H14" s="8" t="s">
        <v>27</v>
      </c>
      <c r="I14" s="8">
        <f>测算表!K10</f>
        <v>6330</v>
      </c>
      <c r="J14" s="8">
        <f t="shared" si="0"/>
        <v>807518</v>
      </c>
    </row>
    <row r="15" customHeight="1" spans="1:10">
      <c r="A15" s="8" t="s">
        <v>23</v>
      </c>
      <c r="B15" s="8" t="s">
        <v>24</v>
      </c>
      <c r="C15" s="8" t="s">
        <v>36</v>
      </c>
      <c r="D15" s="8" t="s">
        <v>37</v>
      </c>
      <c r="E15" s="8">
        <v>100.25</v>
      </c>
      <c r="F15" s="8">
        <v>27.32</v>
      </c>
      <c r="G15" s="8">
        <v>127.57</v>
      </c>
      <c r="H15" s="8" t="s">
        <v>27</v>
      </c>
      <c r="I15" s="8">
        <f>测算表!K11</f>
        <v>6310</v>
      </c>
      <c r="J15" s="8">
        <f t="shared" si="0"/>
        <v>804967</v>
      </c>
    </row>
    <row r="16" customHeight="1" spans="1:10">
      <c r="A16" s="8" t="s">
        <v>23</v>
      </c>
      <c r="B16" s="8" t="s">
        <v>24</v>
      </c>
      <c r="C16" s="8" t="s">
        <v>36</v>
      </c>
      <c r="D16" s="8" t="s">
        <v>38</v>
      </c>
      <c r="E16" s="8">
        <v>100.25</v>
      </c>
      <c r="F16" s="8">
        <v>27.32</v>
      </c>
      <c r="G16" s="8">
        <v>127.57</v>
      </c>
      <c r="H16" s="8" t="s">
        <v>27</v>
      </c>
      <c r="I16" s="8">
        <f>测算表!K12</f>
        <v>6270</v>
      </c>
      <c r="J16" s="8">
        <f t="shared" si="0"/>
        <v>799864</v>
      </c>
    </row>
    <row r="17" customHeight="1" spans="1:10">
      <c r="A17" s="8" t="s">
        <v>23</v>
      </c>
      <c r="B17" s="8" t="s">
        <v>23</v>
      </c>
      <c r="C17" s="8" t="s">
        <v>36</v>
      </c>
      <c r="D17" s="8" t="s">
        <v>39</v>
      </c>
      <c r="E17" s="8">
        <v>100.25</v>
      </c>
      <c r="F17" s="8">
        <v>27.32</v>
      </c>
      <c r="G17" s="8">
        <v>127.57</v>
      </c>
      <c r="H17" s="8" t="s">
        <v>27</v>
      </c>
      <c r="I17" s="8">
        <f>测算表!K13</f>
        <v>6270</v>
      </c>
      <c r="J17" s="8">
        <f t="shared" si="0"/>
        <v>799864</v>
      </c>
    </row>
    <row r="18" customHeight="1" spans="1:10">
      <c r="A18" s="8" t="s">
        <v>23</v>
      </c>
      <c r="B18" s="8" t="s">
        <v>23</v>
      </c>
      <c r="C18" s="8" t="s">
        <v>36</v>
      </c>
      <c r="D18" s="8" t="s">
        <v>40</v>
      </c>
      <c r="E18" s="8">
        <v>100.25</v>
      </c>
      <c r="F18" s="8">
        <v>27.32</v>
      </c>
      <c r="G18" s="8">
        <v>127.57</v>
      </c>
      <c r="H18" s="8" t="s">
        <v>27</v>
      </c>
      <c r="I18" s="8">
        <f>测算表!K14</f>
        <v>6360</v>
      </c>
      <c r="J18" s="8">
        <f t="shared" si="0"/>
        <v>811345</v>
      </c>
    </row>
    <row r="19" customHeight="1" spans="1:10">
      <c r="A19" s="8" t="s">
        <v>23</v>
      </c>
      <c r="B19" s="8" t="s">
        <v>24</v>
      </c>
      <c r="C19" s="8" t="s">
        <v>41</v>
      </c>
      <c r="D19" s="8" t="s">
        <v>42</v>
      </c>
      <c r="E19" s="8">
        <v>100.25</v>
      </c>
      <c r="F19" s="8">
        <v>27.32</v>
      </c>
      <c r="G19" s="8">
        <v>127.57</v>
      </c>
      <c r="H19" s="8" t="s">
        <v>27</v>
      </c>
      <c r="I19" s="8">
        <f>测算表!K15</f>
        <v>6340</v>
      </c>
      <c r="J19" s="8">
        <f t="shared" si="0"/>
        <v>808794</v>
      </c>
    </row>
    <row r="20" customHeight="1" spans="1:10">
      <c r="A20" s="8" t="s">
        <v>23</v>
      </c>
      <c r="B20" s="8" t="s">
        <v>24</v>
      </c>
      <c r="C20" s="8" t="s">
        <v>41</v>
      </c>
      <c r="D20" s="8" t="s">
        <v>43</v>
      </c>
      <c r="E20" s="8">
        <v>100.25</v>
      </c>
      <c r="F20" s="8">
        <v>27.32</v>
      </c>
      <c r="G20" s="8">
        <v>127.57</v>
      </c>
      <c r="H20" s="8" t="s">
        <v>27</v>
      </c>
      <c r="I20" s="8">
        <f>测算表!K16</f>
        <v>6300</v>
      </c>
      <c r="J20" s="8">
        <f t="shared" si="0"/>
        <v>803691</v>
      </c>
    </row>
    <row r="21" customHeight="1" spans="1:10">
      <c r="A21" s="8" t="s">
        <v>23</v>
      </c>
      <c r="B21" s="8" t="s">
        <v>23</v>
      </c>
      <c r="C21" s="8" t="s">
        <v>41</v>
      </c>
      <c r="D21" s="8" t="s">
        <v>44</v>
      </c>
      <c r="E21" s="8">
        <v>100.25</v>
      </c>
      <c r="F21" s="8">
        <v>27.32</v>
      </c>
      <c r="G21" s="8">
        <v>127.57</v>
      </c>
      <c r="H21" s="8" t="s">
        <v>27</v>
      </c>
      <c r="I21" s="8">
        <f>测算表!K17</f>
        <v>6300</v>
      </c>
      <c r="J21" s="8">
        <f t="shared" si="0"/>
        <v>803691</v>
      </c>
    </row>
    <row r="22" customHeight="1" spans="1:10">
      <c r="A22" s="8" t="s">
        <v>23</v>
      </c>
      <c r="B22" s="8" t="s">
        <v>23</v>
      </c>
      <c r="C22" s="8" t="s">
        <v>41</v>
      </c>
      <c r="D22" s="8" t="s">
        <v>45</v>
      </c>
      <c r="E22" s="8">
        <v>100.25</v>
      </c>
      <c r="F22" s="8">
        <v>27.32</v>
      </c>
      <c r="G22" s="8">
        <v>127.57</v>
      </c>
      <c r="H22" s="8" t="s">
        <v>27</v>
      </c>
      <c r="I22" s="8">
        <f>测算表!K18</f>
        <v>6390</v>
      </c>
      <c r="J22" s="8">
        <f t="shared" si="0"/>
        <v>815172</v>
      </c>
    </row>
    <row r="23" customHeight="1" spans="1:10">
      <c r="A23" s="8" t="s">
        <v>23</v>
      </c>
      <c r="B23" s="8" t="s">
        <v>24</v>
      </c>
      <c r="C23" s="8" t="s">
        <v>46</v>
      </c>
      <c r="D23" s="8" t="s">
        <v>47</v>
      </c>
      <c r="E23" s="8">
        <v>100.25</v>
      </c>
      <c r="F23" s="8">
        <v>27.32</v>
      </c>
      <c r="G23" s="8">
        <v>127.57</v>
      </c>
      <c r="H23" s="8" t="s">
        <v>27</v>
      </c>
      <c r="I23" s="8">
        <f>测算表!K19</f>
        <v>6370</v>
      </c>
      <c r="J23" s="8">
        <f t="shared" si="0"/>
        <v>812621</v>
      </c>
    </row>
    <row r="24" customHeight="1" spans="1:10">
      <c r="A24" s="8" t="s">
        <v>23</v>
      </c>
      <c r="B24" s="8" t="s">
        <v>24</v>
      </c>
      <c r="C24" s="8" t="s">
        <v>46</v>
      </c>
      <c r="D24" s="8" t="s">
        <v>48</v>
      </c>
      <c r="E24" s="8">
        <v>100.25</v>
      </c>
      <c r="F24" s="8">
        <v>27.32</v>
      </c>
      <c r="G24" s="8">
        <v>127.57</v>
      </c>
      <c r="H24" s="8" t="s">
        <v>27</v>
      </c>
      <c r="I24" s="8">
        <f>测算表!K20</f>
        <v>6330</v>
      </c>
      <c r="J24" s="8">
        <f t="shared" si="0"/>
        <v>807518</v>
      </c>
    </row>
    <row r="25" customHeight="1" spans="1:10">
      <c r="A25" s="8" t="s">
        <v>23</v>
      </c>
      <c r="B25" s="8" t="s">
        <v>23</v>
      </c>
      <c r="C25" s="8" t="s">
        <v>46</v>
      </c>
      <c r="D25" s="8" t="s">
        <v>49</v>
      </c>
      <c r="E25" s="8">
        <v>100.25</v>
      </c>
      <c r="F25" s="8">
        <v>27.32</v>
      </c>
      <c r="G25" s="8">
        <v>127.57</v>
      </c>
      <c r="H25" s="8" t="s">
        <v>27</v>
      </c>
      <c r="I25" s="8">
        <f>测算表!K21</f>
        <v>6330</v>
      </c>
      <c r="J25" s="8">
        <f t="shared" si="0"/>
        <v>807518</v>
      </c>
    </row>
    <row r="26" customHeight="1" spans="1:10">
      <c r="A26" s="8" t="s">
        <v>23</v>
      </c>
      <c r="B26" s="8" t="s">
        <v>23</v>
      </c>
      <c r="C26" s="8" t="s">
        <v>46</v>
      </c>
      <c r="D26" s="8" t="s">
        <v>50</v>
      </c>
      <c r="E26" s="8">
        <v>100.25</v>
      </c>
      <c r="F26" s="8">
        <v>27.32</v>
      </c>
      <c r="G26" s="8">
        <v>127.57</v>
      </c>
      <c r="H26" s="8" t="s">
        <v>27</v>
      </c>
      <c r="I26" s="8">
        <f>测算表!K22</f>
        <v>6420</v>
      </c>
      <c r="J26" s="8">
        <f t="shared" si="0"/>
        <v>818999</v>
      </c>
    </row>
    <row r="27" customHeight="1" spans="1:10">
      <c r="A27" s="8" t="s">
        <v>23</v>
      </c>
      <c r="B27" s="8" t="s">
        <v>24</v>
      </c>
      <c r="C27" s="8" t="s">
        <v>51</v>
      </c>
      <c r="D27" s="8" t="s">
        <v>52</v>
      </c>
      <c r="E27" s="8">
        <v>100.25</v>
      </c>
      <c r="F27" s="8">
        <v>27.32</v>
      </c>
      <c r="G27" s="8">
        <v>127.57</v>
      </c>
      <c r="H27" s="8" t="s">
        <v>27</v>
      </c>
      <c r="I27" s="8">
        <f>测算表!K23</f>
        <v>6400</v>
      </c>
      <c r="J27" s="8">
        <f t="shared" si="0"/>
        <v>816448</v>
      </c>
    </row>
    <row r="28" customHeight="1" spans="1:10">
      <c r="A28" s="8" t="s">
        <v>23</v>
      </c>
      <c r="B28" s="8" t="s">
        <v>24</v>
      </c>
      <c r="C28" s="8" t="s">
        <v>51</v>
      </c>
      <c r="D28" s="8" t="s">
        <v>53</v>
      </c>
      <c r="E28" s="8">
        <v>100.25</v>
      </c>
      <c r="F28" s="8">
        <v>27.32</v>
      </c>
      <c r="G28" s="8">
        <v>127.57</v>
      </c>
      <c r="H28" s="8" t="s">
        <v>27</v>
      </c>
      <c r="I28" s="8">
        <f>测算表!K24</f>
        <v>6360</v>
      </c>
      <c r="J28" s="8">
        <f t="shared" si="0"/>
        <v>811345</v>
      </c>
    </row>
    <row r="29" customHeight="1" spans="1:10">
      <c r="A29" s="8" t="s">
        <v>23</v>
      </c>
      <c r="B29" s="8" t="s">
        <v>23</v>
      </c>
      <c r="C29" s="8" t="s">
        <v>51</v>
      </c>
      <c r="D29" s="8" t="s">
        <v>54</v>
      </c>
      <c r="E29" s="8">
        <v>100.25</v>
      </c>
      <c r="F29" s="8">
        <v>27.32</v>
      </c>
      <c r="G29" s="8">
        <v>127.57</v>
      </c>
      <c r="H29" s="8" t="s">
        <v>27</v>
      </c>
      <c r="I29" s="8">
        <f>测算表!K25</f>
        <v>6360</v>
      </c>
      <c r="J29" s="8">
        <f t="shared" si="0"/>
        <v>811345</v>
      </c>
    </row>
    <row r="30" customHeight="1" spans="1:10">
      <c r="A30" s="8" t="s">
        <v>23</v>
      </c>
      <c r="B30" s="8" t="s">
        <v>23</v>
      </c>
      <c r="C30" s="8" t="s">
        <v>51</v>
      </c>
      <c r="D30" s="8" t="s">
        <v>55</v>
      </c>
      <c r="E30" s="8">
        <v>100.25</v>
      </c>
      <c r="F30" s="8">
        <v>27.32</v>
      </c>
      <c r="G30" s="8">
        <v>127.57</v>
      </c>
      <c r="H30" s="8" t="s">
        <v>27</v>
      </c>
      <c r="I30" s="8">
        <f>测算表!K26</f>
        <v>6450</v>
      </c>
      <c r="J30" s="8">
        <f t="shared" si="0"/>
        <v>822827</v>
      </c>
    </row>
    <row r="31" customHeight="1" spans="1:10">
      <c r="A31" s="8" t="s">
        <v>23</v>
      </c>
      <c r="B31" s="8" t="s">
        <v>24</v>
      </c>
      <c r="C31" s="8" t="s">
        <v>56</v>
      </c>
      <c r="D31" s="8" t="s">
        <v>57</v>
      </c>
      <c r="E31" s="8">
        <v>100.25</v>
      </c>
      <c r="F31" s="8">
        <v>27.32</v>
      </c>
      <c r="G31" s="8">
        <v>127.57</v>
      </c>
      <c r="H31" s="8" t="s">
        <v>27</v>
      </c>
      <c r="I31" s="8">
        <f>测算表!K27</f>
        <v>6430</v>
      </c>
      <c r="J31" s="8">
        <f t="shared" si="0"/>
        <v>820275</v>
      </c>
    </row>
    <row r="32" customHeight="1" spans="1:10">
      <c r="A32" s="8" t="s">
        <v>23</v>
      </c>
      <c r="B32" s="8" t="s">
        <v>24</v>
      </c>
      <c r="C32" s="8" t="s">
        <v>56</v>
      </c>
      <c r="D32" s="8" t="s">
        <v>58</v>
      </c>
      <c r="E32" s="8">
        <v>100.25</v>
      </c>
      <c r="F32" s="8">
        <v>27.32</v>
      </c>
      <c r="G32" s="8">
        <v>127.57</v>
      </c>
      <c r="H32" s="8" t="s">
        <v>27</v>
      </c>
      <c r="I32" s="8">
        <f>测算表!K28</f>
        <v>6390</v>
      </c>
      <c r="J32" s="8">
        <f t="shared" si="0"/>
        <v>815172</v>
      </c>
    </row>
    <row r="33" customHeight="1" spans="1:10">
      <c r="A33" s="8" t="s">
        <v>23</v>
      </c>
      <c r="B33" s="8" t="s">
        <v>23</v>
      </c>
      <c r="C33" s="8" t="s">
        <v>56</v>
      </c>
      <c r="D33" s="8" t="s">
        <v>59</v>
      </c>
      <c r="E33" s="8">
        <v>100.25</v>
      </c>
      <c r="F33" s="8">
        <v>27.32</v>
      </c>
      <c r="G33" s="8">
        <v>127.57</v>
      </c>
      <c r="H33" s="8" t="s">
        <v>27</v>
      </c>
      <c r="I33" s="8">
        <f>测算表!K29</f>
        <v>6390</v>
      </c>
      <c r="J33" s="8">
        <f t="shared" si="0"/>
        <v>815172</v>
      </c>
    </row>
    <row r="34" customHeight="1" spans="1:10">
      <c r="A34" s="8" t="s">
        <v>23</v>
      </c>
      <c r="B34" s="8" t="s">
        <v>23</v>
      </c>
      <c r="C34" s="8" t="s">
        <v>56</v>
      </c>
      <c r="D34" s="8" t="s">
        <v>60</v>
      </c>
      <c r="E34" s="8">
        <v>100.25</v>
      </c>
      <c r="F34" s="8">
        <v>27.32</v>
      </c>
      <c r="G34" s="8">
        <v>127.57</v>
      </c>
      <c r="H34" s="8" t="s">
        <v>27</v>
      </c>
      <c r="I34" s="8">
        <f>测算表!K30</f>
        <v>6480</v>
      </c>
      <c r="J34" s="8">
        <f t="shared" si="0"/>
        <v>826654</v>
      </c>
    </row>
    <row r="35" customHeight="1" spans="1:10">
      <c r="A35" s="8" t="s">
        <v>23</v>
      </c>
      <c r="B35" s="8" t="s">
        <v>24</v>
      </c>
      <c r="C35" s="8" t="s">
        <v>61</v>
      </c>
      <c r="D35" s="8" t="s">
        <v>62</v>
      </c>
      <c r="E35" s="8">
        <v>100.25</v>
      </c>
      <c r="F35" s="8">
        <v>27.32</v>
      </c>
      <c r="G35" s="8">
        <v>127.57</v>
      </c>
      <c r="H35" s="8" t="s">
        <v>27</v>
      </c>
      <c r="I35" s="8">
        <f>测算表!K31</f>
        <v>6460</v>
      </c>
      <c r="J35" s="8">
        <f t="shared" si="0"/>
        <v>824102</v>
      </c>
    </row>
    <row r="36" customHeight="1" spans="1:10">
      <c r="A36" s="8" t="s">
        <v>23</v>
      </c>
      <c r="B36" s="8" t="s">
        <v>24</v>
      </c>
      <c r="C36" s="8" t="s">
        <v>61</v>
      </c>
      <c r="D36" s="8" t="s">
        <v>63</v>
      </c>
      <c r="E36" s="8">
        <v>100.25</v>
      </c>
      <c r="F36" s="8">
        <v>27.32</v>
      </c>
      <c r="G36" s="8">
        <v>127.57</v>
      </c>
      <c r="H36" s="8" t="s">
        <v>27</v>
      </c>
      <c r="I36" s="8">
        <f>测算表!K32</f>
        <v>6420</v>
      </c>
      <c r="J36" s="8">
        <f t="shared" si="0"/>
        <v>818999</v>
      </c>
    </row>
    <row r="37" customHeight="1" spans="1:10">
      <c r="A37" s="8" t="s">
        <v>23</v>
      </c>
      <c r="B37" s="8" t="s">
        <v>23</v>
      </c>
      <c r="C37" s="8" t="s">
        <v>61</v>
      </c>
      <c r="D37" s="8" t="s">
        <v>64</v>
      </c>
      <c r="E37" s="8">
        <v>100.25</v>
      </c>
      <c r="F37" s="8">
        <v>27.32</v>
      </c>
      <c r="G37" s="8">
        <v>127.57</v>
      </c>
      <c r="H37" s="8" t="s">
        <v>27</v>
      </c>
      <c r="I37" s="8">
        <f>测算表!K33</f>
        <v>6420</v>
      </c>
      <c r="J37" s="8">
        <f t="shared" si="0"/>
        <v>818999</v>
      </c>
    </row>
    <row r="38" customHeight="1" spans="1:10">
      <c r="A38" s="8" t="s">
        <v>23</v>
      </c>
      <c r="B38" s="8" t="s">
        <v>23</v>
      </c>
      <c r="C38" s="8" t="s">
        <v>61</v>
      </c>
      <c r="D38" s="8" t="s">
        <v>65</v>
      </c>
      <c r="E38" s="8">
        <v>100.25</v>
      </c>
      <c r="F38" s="8">
        <v>27.32</v>
      </c>
      <c r="G38" s="8">
        <v>127.57</v>
      </c>
      <c r="H38" s="8" t="s">
        <v>27</v>
      </c>
      <c r="I38" s="8">
        <f>测算表!K34</f>
        <v>6510</v>
      </c>
      <c r="J38" s="8">
        <f t="shared" si="0"/>
        <v>830481</v>
      </c>
    </row>
    <row r="39" customHeight="1" spans="1:10">
      <c r="A39" s="8" t="s">
        <v>23</v>
      </c>
      <c r="B39" s="8" t="s">
        <v>24</v>
      </c>
      <c r="C39" s="8" t="s">
        <v>66</v>
      </c>
      <c r="D39" s="8" t="s">
        <v>67</v>
      </c>
      <c r="E39" s="8">
        <v>100.25</v>
      </c>
      <c r="F39" s="8">
        <v>27.32</v>
      </c>
      <c r="G39" s="8">
        <v>127.57</v>
      </c>
      <c r="H39" s="8" t="s">
        <v>27</v>
      </c>
      <c r="I39" s="8">
        <f>测算表!K35</f>
        <v>6490</v>
      </c>
      <c r="J39" s="8">
        <f t="shared" si="0"/>
        <v>827929</v>
      </c>
    </row>
    <row r="40" customHeight="1" spans="1:10">
      <c r="A40" s="8" t="s">
        <v>23</v>
      </c>
      <c r="B40" s="8" t="s">
        <v>24</v>
      </c>
      <c r="C40" s="8" t="s">
        <v>66</v>
      </c>
      <c r="D40" s="8" t="s">
        <v>68</v>
      </c>
      <c r="E40" s="8">
        <v>100.25</v>
      </c>
      <c r="F40" s="8">
        <v>27.32</v>
      </c>
      <c r="G40" s="8">
        <v>127.57</v>
      </c>
      <c r="H40" s="8" t="s">
        <v>27</v>
      </c>
      <c r="I40" s="8">
        <f>测算表!K36</f>
        <v>6450</v>
      </c>
      <c r="J40" s="8">
        <f t="shared" ref="J40:J70" si="1">ROUND(I40*G40,0)</f>
        <v>822827</v>
      </c>
    </row>
    <row r="41" customHeight="1" spans="1:10">
      <c r="A41" s="8" t="s">
        <v>23</v>
      </c>
      <c r="B41" s="8" t="s">
        <v>23</v>
      </c>
      <c r="C41" s="8" t="s">
        <v>66</v>
      </c>
      <c r="D41" s="8" t="s">
        <v>69</v>
      </c>
      <c r="E41" s="8">
        <v>100.25</v>
      </c>
      <c r="F41" s="8">
        <v>27.32</v>
      </c>
      <c r="G41" s="8">
        <v>127.57</v>
      </c>
      <c r="H41" s="8" t="s">
        <v>27</v>
      </c>
      <c r="I41" s="8">
        <f>测算表!K37</f>
        <v>6450</v>
      </c>
      <c r="J41" s="8">
        <f t="shared" si="1"/>
        <v>822827</v>
      </c>
    </row>
    <row r="42" customHeight="1" spans="1:10">
      <c r="A42" s="8" t="s">
        <v>23</v>
      </c>
      <c r="B42" s="8" t="s">
        <v>23</v>
      </c>
      <c r="C42" s="8" t="s">
        <v>66</v>
      </c>
      <c r="D42" s="8" t="s">
        <v>70</v>
      </c>
      <c r="E42" s="8">
        <v>100.25</v>
      </c>
      <c r="F42" s="8">
        <v>27.32</v>
      </c>
      <c r="G42" s="8">
        <v>127.57</v>
      </c>
      <c r="H42" s="8" t="s">
        <v>27</v>
      </c>
      <c r="I42" s="8">
        <f>测算表!K38</f>
        <v>6540</v>
      </c>
      <c r="J42" s="8">
        <f t="shared" si="1"/>
        <v>834308</v>
      </c>
    </row>
    <row r="43" customHeight="1" spans="1:10">
      <c r="A43" s="8" t="s">
        <v>23</v>
      </c>
      <c r="B43" s="8" t="s">
        <v>24</v>
      </c>
      <c r="C43" s="8" t="s">
        <v>71</v>
      </c>
      <c r="D43" s="8" t="s">
        <v>72</v>
      </c>
      <c r="E43" s="8">
        <v>100.25</v>
      </c>
      <c r="F43" s="8">
        <v>27.32</v>
      </c>
      <c r="G43" s="8">
        <v>127.57</v>
      </c>
      <c r="H43" s="8" t="s">
        <v>27</v>
      </c>
      <c r="I43" s="8">
        <f>测算表!K39</f>
        <v>6520</v>
      </c>
      <c r="J43" s="8">
        <f t="shared" si="1"/>
        <v>831756</v>
      </c>
    </row>
    <row r="44" customHeight="1" spans="1:10">
      <c r="A44" s="8" t="s">
        <v>23</v>
      </c>
      <c r="B44" s="8" t="s">
        <v>24</v>
      </c>
      <c r="C44" s="8" t="s">
        <v>71</v>
      </c>
      <c r="D44" s="8" t="s">
        <v>73</v>
      </c>
      <c r="E44" s="8">
        <v>100.25</v>
      </c>
      <c r="F44" s="8">
        <v>27.32</v>
      </c>
      <c r="G44" s="8">
        <v>127.57</v>
      </c>
      <c r="H44" s="8" t="s">
        <v>27</v>
      </c>
      <c r="I44" s="8">
        <f>测算表!K40</f>
        <v>6480</v>
      </c>
      <c r="J44" s="8">
        <f t="shared" si="1"/>
        <v>826654</v>
      </c>
    </row>
    <row r="45" customHeight="1" spans="1:10">
      <c r="A45" s="8" t="s">
        <v>23</v>
      </c>
      <c r="B45" s="8" t="s">
        <v>23</v>
      </c>
      <c r="C45" s="8" t="s">
        <v>71</v>
      </c>
      <c r="D45" s="8" t="s">
        <v>74</v>
      </c>
      <c r="E45" s="8">
        <v>100.25</v>
      </c>
      <c r="F45" s="8">
        <v>27.32</v>
      </c>
      <c r="G45" s="8">
        <v>127.57</v>
      </c>
      <c r="H45" s="8" t="s">
        <v>27</v>
      </c>
      <c r="I45" s="8">
        <f>测算表!K41</f>
        <v>6480</v>
      </c>
      <c r="J45" s="8">
        <f t="shared" si="1"/>
        <v>826654</v>
      </c>
    </row>
    <row r="46" customHeight="1" spans="1:10">
      <c r="A46" s="8" t="s">
        <v>23</v>
      </c>
      <c r="B46" s="8" t="s">
        <v>23</v>
      </c>
      <c r="C46" s="8" t="s">
        <v>71</v>
      </c>
      <c r="D46" s="8" t="s">
        <v>75</v>
      </c>
      <c r="E46" s="8">
        <v>100.25</v>
      </c>
      <c r="F46" s="8">
        <v>27.32</v>
      </c>
      <c r="G46" s="8">
        <v>127.57</v>
      </c>
      <c r="H46" s="8" t="s">
        <v>27</v>
      </c>
      <c r="I46" s="8">
        <f>测算表!K42</f>
        <v>6570</v>
      </c>
      <c r="J46" s="8">
        <f t="shared" si="1"/>
        <v>838135</v>
      </c>
    </row>
    <row r="47" customHeight="1" spans="1:10">
      <c r="A47" s="8" t="s">
        <v>23</v>
      </c>
      <c r="B47" s="8" t="s">
        <v>24</v>
      </c>
      <c r="C47" s="8" t="s">
        <v>76</v>
      </c>
      <c r="D47" s="8" t="s">
        <v>77</v>
      </c>
      <c r="E47" s="8">
        <v>100.25</v>
      </c>
      <c r="F47" s="8">
        <v>27.32</v>
      </c>
      <c r="G47" s="8">
        <v>127.57</v>
      </c>
      <c r="H47" s="8" t="s">
        <v>27</v>
      </c>
      <c r="I47" s="8">
        <f>测算表!K43</f>
        <v>6550</v>
      </c>
      <c r="J47" s="8">
        <f t="shared" si="1"/>
        <v>835584</v>
      </c>
    </row>
    <row r="48" customHeight="1" spans="1:10">
      <c r="A48" s="8" t="s">
        <v>23</v>
      </c>
      <c r="B48" s="8" t="s">
        <v>24</v>
      </c>
      <c r="C48" s="8" t="s">
        <v>76</v>
      </c>
      <c r="D48" s="8" t="s">
        <v>78</v>
      </c>
      <c r="E48" s="8">
        <v>100.25</v>
      </c>
      <c r="F48" s="8">
        <v>27.32</v>
      </c>
      <c r="G48" s="8">
        <v>127.57</v>
      </c>
      <c r="H48" s="8" t="s">
        <v>27</v>
      </c>
      <c r="I48" s="8">
        <f>测算表!K44</f>
        <v>6510</v>
      </c>
      <c r="J48" s="8">
        <f t="shared" si="1"/>
        <v>830481</v>
      </c>
    </row>
    <row r="49" customHeight="1" spans="1:10">
      <c r="A49" s="8" t="s">
        <v>23</v>
      </c>
      <c r="B49" s="8" t="s">
        <v>23</v>
      </c>
      <c r="C49" s="8" t="s">
        <v>76</v>
      </c>
      <c r="D49" s="8" t="s">
        <v>79</v>
      </c>
      <c r="E49" s="8">
        <v>100.25</v>
      </c>
      <c r="F49" s="8">
        <v>27.32</v>
      </c>
      <c r="G49" s="8">
        <v>127.57</v>
      </c>
      <c r="H49" s="8" t="s">
        <v>27</v>
      </c>
      <c r="I49" s="8">
        <f>测算表!K45</f>
        <v>6510</v>
      </c>
      <c r="J49" s="8">
        <f t="shared" si="1"/>
        <v>830481</v>
      </c>
    </row>
    <row r="50" customHeight="1" spans="1:10">
      <c r="A50" s="8" t="s">
        <v>23</v>
      </c>
      <c r="B50" s="8" t="s">
        <v>23</v>
      </c>
      <c r="C50" s="8" t="s">
        <v>76</v>
      </c>
      <c r="D50" s="8" t="s">
        <v>80</v>
      </c>
      <c r="E50" s="8">
        <v>100.25</v>
      </c>
      <c r="F50" s="8">
        <v>27.32</v>
      </c>
      <c r="G50" s="8">
        <v>127.57</v>
      </c>
      <c r="H50" s="8" t="s">
        <v>27</v>
      </c>
      <c r="I50" s="8">
        <f>测算表!K46</f>
        <v>6600</v>
      </c>
      <c r="J50" s="8">
        <f t="shared" si="1"/>
        <v>841962</v>
      </c>
    </row>
    <row r="51" customHeight="1" spans="1:10">
      <c r="A51" s="8" t="s">
        <v>23</v>
      </c>
      <c r="B51" s="8" t="s">
        <v>24</v>
      </c>
      <c r="C51" s="8" t="s">
        <v>81</v>
      </c>
      <c r="D51" s="8" t="s">
        <v>82</v>
      </c>
      <c r="E51" s="8">
        <v>100.25</v>
      </c>
      <c r="F51" s="8">
        <v>27.32</v>
      </c>
      <c r="G51" s="8">
        <v>127.57</v>
      </c>
      <c r="H51" s="8" t="s">
        <v>27</v>
      </c>
      <c r="I51" s="8">
        <f>测算表!K47</f>
        <v>6580</v>
      </c>
      <c r="J51" s="8">
        <f t="shared" si="1"/>
        <v>839411</v>
      </c>
    </row>
    <row r="52" customHeight="1" spans="1:10">
      <c r="A52" s="8" t="s">
        <v>23</v>
      </c>
      <c r="B52" s="8" t="s">
        <v>24</v>
      </c>
      <c r="C52" s="8" t="s">
        <v>81</v>
      </c>
      <c r="D52" s="8" t="s">
        <v>83</v>
      </c>
      <c r="E52" s="8">
        <v>100.25</v>
      </c>
      <c r="F52" s="8">
        <v>27.32</v>
      </c>
      <c r="G52" s="8">
        <v>127.57</v>
      </c>
      <c r="H52" s="8" t="s">
        <v>27</v>
      </c>
      <c r="I52" s="8">
        <f>测算表!K48</f>
        <v>6540</v>
      </c>
      <c r="J52" s="8">
        <f t="shared" si="1"/>
        <v>834308</v>
      </c>
    </row>
    <row r="53" customHeight="1" spans="1:10">
      <c r="A53" s="8" t="s">
        <v>23</v>
      </c>
      <c r="B53" s="8" t="s">
        <v>23</v>
      </c>
      <c r="C53" s="8" t="s">
        <v>81</v>
      </c>
      <c r="D53" s="8" t="s">
        <v>84</v>
      </c>
      <c r="E53" s="8">
        <v>100.25</v>
      </c>
      <c r="F53" s="8">
        <v>27.32</v>
      </c>
      <c r="G53" s="8">
        <v>127.57</v>
      </c>
      <c r="H53" s="8" t="s">
        <v>27</v>
      </c>
      <c r="I53" s="8">
        <f>测算表!K49</f>
        <v>6540</v>
      </c>
      <c r="J53" s="8">
        <f t="shared" si="1"/>
        <v>834308</v>
      </c>
    </row>
    <row r="54" customHeight="1" spans="1:10">
      <c r="A54" s="8" t="s">
        <v>23</v>
      </c>
      <c r="B54" s="8" t="s">
        <v>23</v>
      </c>
      <c r="C54" s="8" t="s">
        <v>81</v>
      </c>
      <c r="D54" s="8" t="s">
        <v>85</v>
      </c>
      <c r="E54" s="8">
        <v>100.25</v>
      </c>
      <c r="F54" s="8">
        <v>27.32</v>
      </c>
      <c r="G54" s="8">
        <v>127.57</v>
      </c>
      <c r="H54" s="8" t="s">
        <v>27</v>
      </c>
      <c r="I54" s="8">
        <f>测算表!K50</f>
        <v>6630</v>
      </c>
      <c r="J54" s="8">
        <f t="shared" si="1"/>
        <v>845789</v>
      </c>
    </row>
    <row r="55" customHeight="1" spans="1:10">
      <c r="A55" s="8" t="s">
        <v>23</v>
      </c>
      <c r="B55" s="8" t="s">
        <v>24</v>
      </c>
      <c r="C55" s="8" t="s">
        <v>86</v>
      </c>
      <c r="D55" s="8" t="s">
        <v>87</v>
      </c>
      <c r="E55" s="8">
        <v>100.25</v>
      </c>
      <c r="F55" s="8">
        <v>27.32</v>
      </c>
      <c r="G55" s="8">
        <v>127.57</v>
      </c>
      <c r="H55" s="8" t="s">
        <v>27</v>
      </c>
      <c r="I55" s="8">
        <f>测算表!K51</f>
        <v>6510</v>
      </c>
      <c r="J55" s="8">
        <f t="shared" si="1"/>
        <v>830481</v>
      </c>
    </row>
    <row r="56" customHeight="1" spans="1:10">
      <c r="A56" s="8" t="s">
        <v>23</v>
      </c>
      <c r="B56" s="8" t="s">
        <v>24</v>
      </c>
      <c r="C56" s="8" t="s">
        <v>86</v>
      </c>
      <c r="D56" s="8" t="s">
        <v>88</v>
      </c>
      <c r="E56" s="8">
        <v>100.25</v>
      </c>
      <c r="F56" s="8">
        <v>27.32</v>
      </c>
      <c r="G56" s="8">
        <v>127.57</v>
      </c>
      <c r="H56" s="8" t="s">
        <v>27</v>
      </c>
      <c r="I56" s="8">
        <f>测算表!K52</f>
        <v>6470</v>
      </c>
      <c r="J56" s="8">
        <f t="shared" si="1"/>
        <v>825378</v>
      </c>
    </row>
    <row r="57" customHeight="1" spans="1:10">
      <c r="A57" s="8" t="s">
        <v>23</v>
      </c>
      <c r="B57" s="8" t="s">
        <v>23</v>
      </c>
      <c r="C57" s="8" t="s">
        <v>86</v>
      </c>
      <c r="D57" s="8" t="s">
        <v>89</v>
      </c>
      <c r="E57" s="8">
        <v>100.25</v>
      </c>
      <c r="F57" s="8">
        <v>27.32</v>
      </c>
      <c r="G57" s="8">
        <v>127.57</v>
      </c>
      <c r="H57" s="8" t="s">
        <v>27</v>
      </c>
      <c r="I57" s="8">
        <f>测算表!K53</f>
        <v>6470</v>
      </c>
      <c r="J57" s="8">
        <f t="shared" si="1"/>
        <v>825378</v>
      </c>
    </row>
    <row r="58" customHeight="1" spans="1:10">
      <c r="A58" s="8" t="s">
        <v>23</v>
      </c>
      <c r="B58" s="8" t="s">
        <v>23</v>
      </c>
      <c r="C58" s="8" t="s">
        <v>86</v>
      </c>
      <c r="D58" s="8" t="s">
        <v>90</v>
      </c>
      <c r="E58" s="8">
        <v>100.25</v>
      </c>
      <c r="F58" s="8">
        <v>27.32</v>
      </c>
      <c r="G58" s="8">
        <v>127.57</v>
      </c>
      <c r="H58" s="8" t="s">
        <v>27</v>
      </c>
      <c r="I58" s="8">
        <f>测算表!K54</f>
        <v>6560</v>
      </c>
      <c r="J58" s="8">
        <f t="shared" si="1"/>
        <v>836859</v>
      </c>
    </row>
    <row r="59" customHeight="1" spans="1:10">
      <c r="A59" s="8" t="s">
        <v>23</v>
      </c>
      <c r="B59" s="8" t="s">
        <v>24</v>
      </c>
      <c r="C59" s="8" t="s">
        <v>91</v>
      </c>
      <c r="D59" s="8" t="s">
        <v>92</v>
      </c>
      <c r="E59" s="8">
        <v>100.25</v>
      </c>
      <c r="F59" s="8">
        <v>27.32</v>
      </c>
      <c r="G59" s="8">
        <v>127.57</v>
      </c>
      <c r="H59" s="8" t="s">
        <v>27</v>
      </c>
      <c r="I59" s="8">
        <f>测算表!K55</f>
        <v>6640</v>
      </c>
      <c r="J59" s="8">
        <f t="shared" si="1"/>
        <v>847065</v>
      </c>
    </row>
    <row r="60" customHeight="1" spans="1:10">
      <c r="A60" s="8" t="s">
        <v>23</v>
      </c>
      <c r="B60" s="8" t="s">
        <v>24</v>
      </c>
      <c r="C60" s="8" t="s">
        <v>91</v>
      </c>
      <c r="D60" s="8" t="s">
        <v>93</v>
      </c>
      <c r="E60" s="8">
        <v>100.25</v>
      </c>
      <c r="F60" s="8">
        <v>27.32</v>
      </c>
      <c r="G60" s="8">
        <v>127.57</v>
      </c>
      <c r="H60" s="8" t="s">
        <v>27</v>
      </c>
      <c r="I60" s="8">
        <f>测算表!K56</f>
        <v>6600</v>
      </c>
      <c r="J60" s="8">
        <f t="shared" si="1"/>
        <v>841962</v>
      </c>
    </row>
    <row r="61" customHeight="1" spans="1:10">
      <c r="A61" s="8" t="s">
        <v>23</v>
      </c>
      <c r="B61" s="8" t="s">
        <v>23</v>
      </c>
      <c r="C61" s="8" t="s">
        <v>91</v>
      </c>
      <c r="D61" s="8" t="s">
        <v>94</v>
      </c>
      <c r="E61" s="8">
        <v>100.25</v>
      </c>
      <c r="F61" s="8">
        <v>27.32</v>
      </c>
      <c r="G61" s="8">
        <v>127.57</v>
      </c>
      <c r="H61" s="8" t="s">
        <v>27</v>
      </c>
      <c r="I61" s="8">
        <f>测算表!K57</f>
        <v>6600</v>
      </c>
      <c r="J61" s="8">
        <f t="shared" si="1"/>
        <v>841962</v>
      </c>
    </row>
    <row r="62" customHeight="1" spans="1:10">
      <c r="A62" s="8" t="s">
        <v>23</v>
      </c>
      <c r="B62" s="8" t="s">
        <v>23</v>
      </c>
      <c r="C62" s="8" t="s">
        <v>91</v>
      </c>
      <c r="D62" s="8" t="s">
        <v>95</v>
      </c>
      <c r="E62" s="8">
        <v>100.25</v>
      </c>
      <c r="F62" s="8">
        <v>27.32</v>
      </c>
      <c r="G62" s="8">
        <v>127.57</v>
      </c>
      <c r="H62" s="8" t="s">
        <v>27</v>
      </c>
      <c r="I62" s="8">
        <f>测算表!K58</f>
        <v>6690</v>
      </c>
      <c r="J62" s="8">
        <f t="shared" si="1"/>
        <v>853443</v>
      </c>
    </row>
    <row r="63" customHeight="1" spans="1:10">
      <c r="A63" s="8" t="s">
        <v>23</v>
      </c>
      <c r="B63" s="8" t="s">
        <v>24</v>
      </c>
      <c r="C63" s="8" t="s">
        <v>96</v>
      </c>
      <c r="D63" s="8" t="s">
        <v>97</v>
      </c>
      <c r="E63" s="8">
        <v>100.25</v>
      </c>
      <c r="F63" s="8">
        <v>27.32</v>
      </c>
      <c r="G63" s="8">
        <v>127.57</v>
      </c>
      <c r="H63" s="8" t="s">
        <v>27</v>
      </c>
      <c r="I63" s="8">
        <f>测算表!K59</f>
        <v>6670</v>
      </c>
      <c r="J63" s="8">
        <f t="shared" si="1"/>
        <v>850892</v>
      </c>
    </row>
    <row r="64" customHeight="1" spans="1:10">
      <c r="A64" s="8" t="s">
        <v>23</v>
      </c>
      <c r="B64" s="8" t="s">
        <v>24</v>
      </c>
      <c r="C64" s="8" t="s">
        <v>96</v>
      </c>
      <c r="D64" s="8" t="s">
        <v>98</v>
      </c>
      <c r="E64" s="8">
        <v>100.25</v>
      </c>
      <c r="F64" s="8">
        <v>27.32</v>
      </c>
      <c r="G64" s="8">
        <v>127.57</v>
      </c>
      <c r="H64" s="8" t="s">
        <v>27</v>
      </c>
      <c r="I64" s="8">
        <f>测算表!K60</f>
        <v>6630</v>
      </c>
      <c r="J64" s="8">
        <f t="shared" si="1"/>
        <v>845789</v>
      </c>
    </row>
    <row r="65" customHeight="1" spans="1:10">
      <c r="A65" s="8" t="s">
        <v>23</v>
      </c>
      <c r="B65" s="8" t="s">
        <v>23</v>
      </c>
      <c r="C65" s="8" t="s">
        <v>96</v>
      </c>
      <c r="D65" s="8" t="s">
        <v>99</v>
      </c>
      <c r="E65" s="8">
        <v>100.25</v>
      </c>
      <c r="F65" s="8">
        <v>27.32</v>
      </c>
      <c r="G65" s="8">
        <v>127.57</v>
      </c>
      <c r="H65" s="8" t="s">
        <v>27</v>
      </c>
      <c r="I65" s="8">
        <f>测算表!K61</f>
        <v>6630</v>
      </c>
      <c r="J65" s="8">
        <f t="shared" si="1"/>
        <v>845789</v>
      </c>
    </row>
    <row r="66" customHeight="1" spans="1:10">
      <c r="A66" s="8" t="s">
        <v>23</v>
      </c>
      <c r="B66" s="8" t="s">
        <v>23</v>
      </c>
      <c r="C66" s="8" t="s">
        <v>96</v>
      </c>
      <c r="D66" s="8" t="s">
        <v>100</v>
      </c>
      <c r="E66" s="8">
        <v>100.25</v>
      </c>
      <c r="F66" s="8">
        <v>27.32</v>
      </c>
      <c r="G66" s="8">
        <v>127.57</v>
      </c>
      <c r="H66" s="8" t="s">
        <v>27</v>
      </c>
      <c r="I66" s="8">
        <f>测算表!K62</f>
        <v>6720</v>
      </c>
      <c r="J66" s="8">
        <f t="shared" si="1"/>
        <v>857270</v>
      </c>
    </row>
    <row r="67" customHeight="1" spans="1:10">
      <c r="A67" s="8" t="s">
        <v>23</v>
      </c>
      <c r="B67" s="8" t="s">
        <v>24</v>
      </c>
      <c r="C67" s="8" t="s">
        <v>101</v>
      </c>
      <c r="D67" s="8" t="s">
        <v>102</v>
      </c>
      <c r="E67" s="8">
        <v>100.25</v>
      </c>
      <c r="F67" s="8">
        <v>27.32</v>
      </c>
      <c r="G67" s="8">
        <v>127.57</v>
      </c>
      <c r="H67" s="8" t="s">
        <v>27</v>
      </c>
      <c r="I67" s="8">
        <f>测算表!K63</f>
        <v>6400</v>
      </c>
      <c r="J67" s="8">
        <f t="shared" si="1"/>
        <v>816448</v>
      </c>
    </row>
    <row r="68" customHeight="1" spans="1:10">
      <c r="A68" s="8" t="s">
        <v>23</v>
      </c>
      <c r="B68" s="8" t="s">
        <v>24</v>
      </c>
      <c r="C68" s="8" t="s">
        <v>101</v>
      </c>
      <c r="D68" s="8" t="s">
        <v>103</v>
      </c>
      <c r="E68" s="8">
        <v>100.25</v>
      </c>
      <c r="F68" s="8">
        <v>27.32</v>
      </c>
      <c r="G68" s="8">
        <v>127.57</v>
      </c>
      <c r="H68" s="8" t="s">
        <v>27</v>
      </c>
      <c r="I68" s="8">
        <f>测算表!K64</f>
        <v>6360</v>
      </c>
      <c r="J68" s="8">
        <f t="shared" si="1"/>
        <v>811345</v>
      </c>
    </row>
    <row r="69" customHeight="1" spans="1:10">
      <c r="A69" s="8" t="s">
        <v>23</v>
      </c>
      <c r="B69" s="8" t="s">
        <v>23</v>
      </c>
      <c r="C69" s="8" t="s">
        <v>101</v>
      </c>
      <c r="D69" s="8" t="s">
        <v>104</v>
      </c>
      <c r="E69" s="8">
        <v>100.25</v>
      </c>
      <c r="F69" s="8">
        <v>27.32</v>
      </c>
      <c r="G69" s="8">
        <v>127.57</v>
      </c>
      <c r="H69" s="8" t="s">
        <v>27</v>
      </c>
      <c r="I69" s="8">
        <f>测算表!K65</f>
        <v>6360</v>
      </c>
      <c r="J69" s="8">
        <f t="shared" si="1"/>
        <v>811345</v>
      </c>
    </row>
    <row r="70" customHeight="1" spans="1:10">
      <c r="A70" s="8" t="s">
        <v>23</v>
      </c>
      <c r="B70" s="8" t="s">
        <v>23</v>
      </c>
      <c r="C70" s="8" t="s">
        <v>101</v>
      </c>
      <c r="D70" s="8" t="s">
        <v>105</v>
      </c>
      <c r="E70" s="8">
        <v>100.25</v>
      </c>
      <c r="F70" s="8">
        <v>27.32</v>
      </c>
      <c r="G70" s="8">
        <v>127.57</v>
      </c>
      <c r="H70" s="8" t="s">
        <v>27</v>
      </c>
      <c r="I70" s="8">
        <f>测算表!K66</f>
        <v>6450</v>
      </c>
      <c r="J70" s="8">
        <f t="shared" si="1"/>
        <v>822827</v>
      </c>
    </row>
    <row r="71" customHeight="1" spans="1:10">
      <c r="A71" s="12" t="s">
        <v>106</v>
      </c>
      <c r="B71" s="12"/>
      <c r="C71" s="12"/>
      <c r="D71" s="12"/>
      <c r="E71" s="6">
        <f>SUM(E7:E70)</f>
        <v>6416</v>
      </c>
      <c r="F71" s="6">
        <f>SUM(F7:F70)</f>
        <v>1748.48</v>
      </c>
      <c r="G71" s="6">
        <f>SUM(G7:G70)</f>
        <v>8164.47999999999</v>
      </c>
      <c r="H71" s="12"/>
      <c r="I71" s="12"/>
      <c r="J71" s="23">
        <f>SUM(J7:J70)</f>
        <v>52599666</v>
      </c>
    </row>
    <row r="72" ht="27" customHeight="1" spans="1:10">
      <c r="A72" s="13" t="s">
        <v>107</v>
      </c>
      <c r="B72" s="14" t="s">
        <v>108</v>
      </c>
      <c r="C72" s="14"/>
      <c r="D72" s="14"/>
      <c r="E72" s="14"/>
      <c r="F72" s="14"/>
      <c r="G72" s="14"/>
      <c r="H72" s="15"/>
      <c r="I72" s="14"/>
      <c r="J72" s="24"/>
    </row>
    <row r="73" ht="29.25" customHeight="1" spans="1:10">
      <c r="A73" s="16"/>
      <c r="B73" s="17"/>
      <c r="C73" s="17"/>
      <c r="D73" s="17"/>
      <c r="E73" s="17"/>
      <c r="F73" s="17"/>
      <c r="G73" s="17"/>
      <c r="H73" s="18"/>
      <c r="I73" s="17"/>
      <c r="J73" s="25"/>
    </row>
    <row r="74" ht="35.25" customHeight="1" spans="1:10">
      <c r="A74" s="19"/>
      <c r="B74" s="20"/>
      <c r="C74" s="20"/>
      <c r="D74" s="20"/>
      <c r="E74" s="21" t="s">
        <v>109</v>
      </c>
      <c r="F74" s="21"/>
      <c r="G74" s="21"/>
      <c r="H74" s="22"/>
      <c r="I74" s="20"/>
      <c r="J74" s="26" t="s">
        <v>110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71:D71"/>
    <mergeCell ref="E74:G74"/>
    <mergeCell ref="A5:A6"/>
    <mergeCell ref="A72:A74"/>
    <mergeCell ref="B5:B6"/>
    <mergeCell ref="C5:C6"/>
    <mergeCell ref="D5:D6"/>
    <mergeCell ref="H5:H6"/>
    <mergeCell ref="I5:I6"/>
    <mergeCell ref="J5:J6"/>
    <mergeCell ref="B72:G73"/>
    <mergeCell ref="H72:J7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workbookViewId="0">
      <selection activeCell="K3" sqref="K3"/>
    </sheetView>
  </sheetViews>
  <sheetFormatPr defaultColWidth="9" defaultRowHeight="13.5"/>
  <cols>
    <col min="2" max="3" width="6.5" customWidth="1"/>
    <col min="9" max="9" width="12.75" customWidth="1"/>
    <col min="10" max="10" width="16.25" customWidth="1"/>
    <col min="11" max="13" width="12.625"/>
  </cols>
  <sheetData>
    <row r="1" spans="1:18">
      <c r="A1" s="1" t="s">
        <v>12</v>
      </c>
      <c r="B1" s="1" t="s">
        <v>13</v>
      </c>
      <c r="C1" s="1" t="s">
        <v>14</v>
      </c>
      <c r="D1" s="1" t="s">
        <v>15</v>
      </c>
      <c r="E1" s="2" t="s">
        <v>16</v>
      </c>
      <c r="F1" s="3"/>
      <c r="G1" s="4"/>
      <c r="H1" s="1" t="s">
        <v>17</v>
      </c>
      <c r="I1" s="1" t="s">
        <v>18</v>
      </c>
      <c r="J1" s="6" t="s">
        <v>19</v>
      </c>
      <c r="O1" t="s">
        <v>111</v>
      </c>
      <c r="P1" t="s">
        <v>112</v>
      </c>
      <c r="Q1" t="s">
        <v>113</v>
      </c>
      <c r="R1" t="s">
        <v>114</v>
      </c>
    </row>
    <row r="2" spans="1:18">
      <c r="A2" s="5"/>
      <c r="B2" s="5"/>
      <c r="C2" s="5"/>
      <c r="D2" s="5"/>
      <c r="E2" s="6" t="s">
        <v>20</v>
      </c>
      <c r="F2" s="6" t="s">
        <v>21</v>
      </c>
      <c r="G2" s="6" t="s">
        <v>22</v>
      </c>
      <c r="H2" s="5"/>
      <c r="I2" s="5"/>
      <c r="J2" s="6"/>
      <c r="K2">
        <v>-90</v>
      </c>
      <c r="O2">
        <v>30</v>
      </c>
      <c r="P2">
        <v>20</v>
      </c>
      <c r="Q2">
        <v>20</v>
      </c>
      <c r="R2">
        <v>20</v>
      </c>
    </row>
    <row r="3" spans="1:12">
      <c r="A3" s="7" t="s">
        <v>23</v>
      </c>
      <c r="B3" s="7" t="s">
        <v>24</v>
      </c>
      <c r="C3" s="7" t="s">
        <v>25</v>
      </c>
      <c r="D3" s="7" t="s">
        <v>26</v>
      </c>
      <c r="E3" s="7">
        <v>100.25</v>
      </c>
      <c r="F3" s="7">
        <v>27.32</v>
      </c>
      <c r="G3" s="8">
        <v>127.57</v>
      </c>
      <c r="H3" s="5" t="s">
        <v>27</v>
      </c>
      <c r="I3" s="5">
        <v>6340</v>
      </c>
      <c r="J3" s="6">
        <f>ROUND(I3*G3,0)</f>
        <v>808794</v>
      </c>
      <c r="K3">
        <f>I3+$K$2</f>
        <v>6250</v>
      </c>
      <c r="L3" s="6">
        <f>ROUND(K3*G3,0)</f>
        <v>797313</v>
      </c>
    </row>
    <row r="4" spans="1:12">
      <c r="A4" s="7" t="s">
        <v>23</v>
      </c>
      <c r="B4" s="7" t="s">
        <v>24</v>
      </c>
      <c r="C4" s="7" t="s">
        <v>25</v>
      </c>
      <c r="D4" s="7" t="s">
        <v>28</v>
      </c>
      <c r="E4" s="7">
        <v>100.25</v>
      </c>
      <c r="F4" s="7">
        <v>27.32</v>
      </c>
      <c r="G4" s="8">
        <v>127.57</v>
      </c>
      <c r="H4" s="5" t="s">
        <v>27</v>
      </c>
      <c r="I4" s="5">
        <v>6300</v>
      </c>
      <c r="J4" s="6">
        <f t="shared" ref="J4:J35" si="0">ROUND(I4*G4,0)</f>
        <v>803691</v>
      </c>
      <c r="K4">
        <f t="shared" ref="K4:K35" si="1">I4+$K$2</f>
        <v>6210</v>
      </c>
      <c r="L4" s="6">
        <f t="shared" ref="L4:L35" si="2">ROUND(K4*G4,0)</f>
        <v>792210</v>
      </c>
    </row>
    <row r="5" spans="1:12">
      <c r="A5" s="7" t="s">
        <v>23</v>
      </c>
      <c r="B5" s="7" t="s">
        <v>23</v>
      </c>
      <c r="C5" s="7" t="s">
        <v>25</v>
      </c>
      <c r="D5" s="7" t="s">
        <v>29</v>
      </c>
      <c r="E5" s="7">
        <v>100.25</v>
      </c>
      <c r="F5" s="7">
        <v>27.32</v>
      </c>
      <c r="G5" s="8">
        <v>127.57</v>
      </c>
      <c r="H5" s="5" t="s">
        <v>27</v>
      </c>
      <c r="I5" s="5">
        <v>6300</v>
      </c>
      <c r="J5" s="6">
        <f t="shared" si="0"/>
        <v>803691</v>
      </c>
      <c r="K5">
        <f t="shared" si="1"/>
        <v>6210</v>
      </c>
      <c r="L5" s="6">
        <f t="shared" si="2"/>
        <v>792210</v>
      </c>
    </row>
    <row r="6" spans="1:12">
      <c r="A6" s="7" t="s">
        <v>23</v>
      </c>
      <c r="B6" s="7" t="s">
        <v>23</v>
      </c>
      <c r="C6" s="7" t="s">
        <v>25</v>
      </c>
      <c r="D6" s="7" t="s">
        <v>30</v>
      </c>
      <c r="E6" s="7">
        <v>100.25</v>
      </c>
      <c r="F6" s="7">
        <v>27.32</v>
      </c>
      <c r="G6" s="8">
        <v>127.57</v>
      </c>
      <c r="H6" s="5" t="s">
        <v>27</v>
      </c>
      <c r="I6" s="5">
        <v>6390</v>
      </c>
      <c r="J6" s="6">
        <f t="shared" si="0"/>
        <v>815172</v>
      </c>
      <c r="K6">
        <f t="shared" si="1"/>
        <v>6300</v>
      </c>
      <c r="L6" s="6">
        <f t="shared" si="2"/>
        <v>803691</v>
      </c>
    </row>
    <row r="7" spans="1:12">
      <c r="A7" s="7" t="s">
        <v>23</v>
      </c>
      <c r="B7" s="7" t="s">
        <v>24</v>
      </c>
      <c r="C7" s="7" t="s">
        <v>31</v>
      </c>
      <c r="D7" s="7" t="s">
        <v>32</v>
      </c>
      <c r="E7" s="7">
        <v>100.25</v>
      </c>
      <c r="F7" s="7">
        <v>27.32</v>
      </c>
      <c r="G7" s="8">
        <v>127.57</v>
      </c>
      <c r="H7" s="5" t="s">
        <v>27</v>
      </c>
      <c r="I7" s="5">
        <f>I3+$O$2</f>
        <v>6370</v>
      </c>
      <c r="J7" s="6">
        <f t="shared" si="0"/>
        <v>812621</v>
      </c>
      <c r="K7">
        <f t="shared" si="1"/>
        <v>6280</v>
      </c>
      <c r="L7" s="6">
        <f t="shared" si="2"/>
        <v>801140</v>
      </c>
    </row>
    <row r="8" spans="1:12">
      <c r="A8" s="7" t="s">
        <v>23</v>
      </c>
      <c r="B8" s="8" t="s">
        <v>24</v>
      </c>
      <c r="C8" s="8" t="s">
        <v>31</v>
      </c>
      <c r="D8" s="8" t="s">
        <v>33</v>
      </c>
      <c r="E8" s="8">
        <v>100.25</v>
      </c>
      <c r="F8" s="7">
        <v>27.32</v>
      </c>
      <c r="G8" s="8">
        <v>127.57</v>
      </c>
      <c r="H8" s="5" t="s">
        <v>27</v>
      </c>
      <c r="I8" s="6">
        <f>I4+$O$2</f>
        <v>6330</v>
      </c>
      <c r="J8" s="6">
        <f t="shared" si="0"/>
        <v>807518</v>
      </c>
      <c r="K8">
        <f t="shared" si="1"/>
        <v>6240</v>
      </c>
      <c r="L8" s="6">
        <f t="shared" si="2"/>
        <v>796037</v>
      </c>
    </row>
    <row r="9" spans="1:12">
      <c r="A9" s="7" t="s">
        <v>23</v>
      </c>
      <c r="B9" s="8" t="s">
        <v>23</v>
      </c>
      <c r="C9" s="8" t="s">
        <v>31</v>
      </c>
      <c r="D9" s="8" t="s">
        <v>34</v>
      </c>
      <c r="E9" s="8">
        <v>100.25</v>
      </c>
      <c r="F9" s="7">
        <v>27.32</v>
      </c>
      <c r="G9" s="8">
        <v>127.57</v>
      </c>
      <c r="H9" s="5" t="s">
        <v>27</v>
      </c>
      <c r="I9" s="6">
        <f>I5+$O$2</f>
        <v>6330</v>
      </c>
      <c r="J9" s="6">
        <f t="shared" si="0"/>
        <v>807518</v>
      </c>
      <c r="K9">
        <f t="shared" si="1"/>
        <v>6240</v>
      </c>
      <c r="L9" s="6">
        <f t="shared" si="2"/>
        <v>796037</v>
      </c>
    </row>
    <row r="10" spans="1:12">
      <c r="A10" s="7" t="s">
        <v>23</v>
      </c>
      <c r="B10" s="8" t="s">
        <v>23</v>
      </c>
      <c r="C10" s="8" t="s">
        <v>31</v>
      </c>
      <c r="D10" s="8" t="s">
        <v>35</v>
      </c>
      <c r="E10" s="8">
        <v>100.25</v>
      </c>
      <c r="F10" s="7">
        <v>27.32</v>
      </c>
      <c r="G10" s="8">
        <v>127.57</v>
      </c>
      <c r="H10" s="5" t="s">
        <v>27</v>
      </c>
      <c r="I10" s="6">
        <f>I6+$O$2</f>
        <v>6420</v>
      </c>
      <c r="J10" s="6">
        <f t="shared" si="0"/>
        <v>818999</v>
      </c>
      <c r="K10">
        <f t="shared" si="1"/>
        <v>6330</v>
      </c>
      <c r="L10" s="6">
        <f t="shared" si="2"/>
        <v>807518</v>
      </c>
    </row>
    <row r="11" spans="1:12">
      <c r="A11" s="7" t="s">
        <v>23</v>
      </c>
      <c r="B11" s="8" t="s">
        <v>24</v>
      </c>
      <c r="C11" s="8" t="s">
        <v>36</v>
      </c>
      <c r="D11" s="8" t="s">
        <v>37</v>
      </c>
      <c r="E11" s="8">
        <v>100.25</v>
      </c>
      <c r="F11" s="7">
        <v>27.32</v>
      </c>
      <c r="G11" s="8">
        <v>127.57</v>
      </c>
      <c r="H11" s="5" t="s">
        <v>27</v>
      </c>
      <c r="I11" s="5">
        <f t="shared" ref="I11:I42" si="3">I7+$O$2</f>
        <v>6400</v>
      </c>
      <c r="J11" s="6">
        <f t="shared" si="0"/>
        <v>816448</v>
      </c>
      <c r="K11">
        <f t="shared" si="1"/>
        <v>6310</v>
      </c>
      <c r="L11" s="6">
        <f t="shared" si="2"/>
        <v>804967</v>
      </c>
    </row>
    <row r="12" spans="1:12">
      <c r="A12" s="7" t="s">
        <v>23</v>
      </c>
      <c r="B12" s="8" t="s">
        <v>24</v>
      </c>
      <c r="C12" s="8" t="s">
        <v>36</v>
      </c>
      <c r="D12" s="8" t="s">
        <v>38</v>
      </c>
      <c r="E12" s="8">
        <v>100.25</v>
      </c>
      <c r="F12" s="7">
        <v>27.32</v>
      </c>
      <c r="G12" s="8">
        <v>127.57</v>
      </c>
      <c r="H12" s="5" t="s">
        <v>27</v>
      </c>
      <c r="I12" s="6">
        <f t="shared" si="3"/>
        <v>6360</v>
      </c>
      <c r="J12" s="6">
        <f t="shared" si="0"/>
        <v>811345</v>
      </c>
      <c r="K12">
        <f t="shared" si="1"/>
        <v>6270</v>
      </c>
      <c r="L12" s="6">
        <f t="shared" si="2"/>
        <v>799864</v>
      </c>
    </row>
    <row r="13" spans="1:12">
      <c r="A13" s="7" t="s">
        <v>23</v>
      </c>
      <c r="B13" s="8" t="s">
        <v>23</v>
      </c>
      <c r="C13" s="8" t="s">
        <v>36</v>
      </c>
      <c r="D13" s="8" t="s">
        <v>39</v>
      </c>
      <c r="E13" s="8">
        <v>100.25</v>
      </c>
      <c r="F13" s="7">
        <v>27.32</v>
      </c>
      <c r="G13" s="8">
        <v>127.57</v>
      </c>
      <c r="H13" s="5" t="s">
        <v>27</v>
      </c>
      <c r="I13" s="6">
        <f t="shared" si="3"/>
        <v>6360</v>
      </c>
      <c r="J13" s="6">
        <f t="shared" si="0"/>
        <v>811345</v>
      </c>
      <c r="K13">
        <f t="shared" si="1"/>
        <v>6270</v>
      </c>
      <c r="L13" s="6">
        <f t="shared" si="2"/>
        <v>799864</v>
      </c>
    </row>
    <row r="14" spans="1:12">
      <c r="A14" s="7" t="s">
        <v>23</v>
      </c>
      <c r="B14" s="8" t="s">
        <v>23</v>
      </c>
      <c r="C14" s="8" t="s">
        <v>36</v>
      </c>
      <c r="D14" s="8" t="s">
        <v>40</v>
      </c>
      <c r="E14" s="8">
        <v>100.25</v>
      </c>
      <c r="F14" s="7">
        <v>27.32</v>
      </c>
      <c r="G14" s="8">
        <v>127.57</v>
      </c>
      <c r="H14" s="5" t="s">
        <v>27</v>
      </c>
      <c r="I14" s="6">
        <f t="shared" si="3"/>
        <v>6450</v>
      </c>
      <c r="J14" s="6">
        <f t="shared" si="0"/>
        <v>822827</v>
      </c>
      <c r="K14">
        <f t="shared" si="1"/>
        <v>6360</v>
      </c>
      <c r="L14" s="6">
        <f t="shared" si="2"/>
        <v>811345</v>
      </c>
    </row>
    <row r="15" spans="1:12">
      <c r="A15" s="7" t="s">
        <v>23</v>
      </c>
      <c r="B15" s="8" t="s">
        <v>24</v>
      </c>
      <c r="C15" s="8" t="s">
        <v>41</v>
      </c>
      <c r="D15" s="8" t="s">
        <v>42</v>
      </c>
      <c r="E15" s="8">
        <v>100.25</v>
      </c>
      <c r="F15" s="7">
        <v>27.32</v>
      </c>
      <c r="G15" s="8">
        <v>127.57</v>
      </c>
      <c r="H15" s="5" t="s">
        <v>27</v>
      </c>
      <c r="I15" s="5">
        <f t="shared" si="3"/>
        <v>6430</v>
      </c>
      <c r="J15" s="6">
        <f t="shared" si="0"/>
        <v>820275</v>
      </c>
      <c r="K15">
        <f t="shared" si="1"/>
        <v>6340</v>
      </c>
      <c r="L15" s="6">
        <f t="shared" si="2"/>
        <v>808794</v>
      </c>
    </row>
    <row r="16" spans="1:12">
      <c r="A16" s="7" t="s">
        <v>23</v>
      </c>
      <c r="B16" s="8" t="s">
        <v>24</v>
      </c>
      <c r="C16" s="8" t="s">
        <v>41</v>
      </c>
      <c r="D16" s="8" t="s">
        <v>43</v>
      </c>
      <c r="E16" s="8">
        <v>100.25</v>
      </c>
      <c r="F16" s="7">
        <v>27.32</v>
      </c>
      <c r="G16" s="8">
        <v>127.57</v>
      </c>
      <c r="H16" s="5" t="s">
        <v>27</v>
      </c>
      <c r="I16" s="6">
        <f t="shared" si="3"/>
        <v>6390</v>
      </c>
      <c r="J16" s="6">
        <f t="shared" si="0"/>
        <v>815172</v>
      </c>
      <c r="K16">
        <f t="shared" si="1"/>
        <v>6300</v>
      </c>
      <c r="L16" s="6">
        <f t="shared" si="2"/>
        <v>803691</v>
      </c>
    </row>
    <row r="17" spans="1:12">
      <c r="A17" s="7" t="s">
        <v>23</v>
      </c>
      <c r="B17" s="8" t="s">
        <v>23</v>
      </c>
      <c r="C17" s="8" t="s">
        <v>41</v>
      </c>
      <c r="D17" s="8" t="s">
        <v>44</v>
      </c>
      <c r="E17" s="8">
        <v>100.25</v>
      </c>
      <c r="F17" s="7">
        <v>27.32</v>
      </c>
      <c r="G17" s="8">
        <v>127.57</v>
      </c>
      <c r="H17" s="5" t="s">
        <v>27</v>
      </c>
      <c r="I17" s="6">
        <f t="shared" si="3"/>
        <v>6390</v>
      </c>
      <c r="J17" s="6">
        <f t="shared" si="0"/>
        <v>815172</v>
      </c>
      <c r="K17">
        <f t="shared" si="1"/>
        <v>6300</v>
      </c>
      <c r="L17" s="6">
        <f t="shared" si="2"/>
        <v>803691</v>
      </c>
    </row>
    <row r="18" spans="1:12">
      <c r="A18" s="7" t="s">
        <v>23</v>
      </c>
      <c r="B18" s="8" t="s">
        <v>23</v>
      </c>
      <c r="C18" s="8" t="s">
        <v>41</v>
      </c>
      <c r="D18" s="8" t="s">
        <v>45</v>
      </c>
      <c r="E18" s="8">
        <v>100.25</v>
      </c>
      <c r="F18" s="7">
        <v>27.32</v>
      </c>
      <c r="G18" s="8">
        <v>127.57</v>
      </c>
      <c r="H18" s="5" t="s">
        <v>27</v>
      </c>
      <c r="I18" s="6">
        <f t="shared" si="3"/>
        <v>6480</v>
      </c>
      <c r="J18" s="6">
        <f t="shared" si="0"/>
        <v>826654</v>
      </c>
      <c r="K18">
        <f t="shared" si="1"/>
        <v>6390</v>
      </c>
      <c r="L18" s="6">
        <f t="shared" si="2"/>
        <v>815172</v>
      </c>
    </row>
    <row r="19" spans="1:12">
      <c r="A19" s="7" t="s">
        <v>23</v>
      </c>
      <c r="B19" s="8" t="s">
        <v>24</v>
      </c>
      <c r="C19" s="8" t="s">
        <v>46</v>
      </c>
      <c r="D19" s="8" t="s">
        <v>47</v>
      </c>
      <c r="E19" s="8">
        <v>100.25</v>
      </c>
      <c r="F19" s="7">
        <v>27.32</v>
      </c>
      <c r="G19" s="8">
        <v>127.57</v>
      </c>
      <c r="H19" s="5" t="s">
        <v>27</v>
      </c>
      <c r="I19" s="5">
        <f t="shared" si="3"/>
        <v>6460</v>
      </c>
      <c r="J19" s="6">
        <f t="shared" si="0"/>
        <v>824102</v>
      </c>
      <c r="K19">
        <f t="shared" si="1"/>
        <v>6370</v>
      </c>
      <c r="L19" s="6">
        <f t="shared" si="2"/>
        <v>812621</v>
      </c>
    </row>
    <row r="20" spans="1:12">
      <c r="A20" s="7" t="s">
        <v>23</v>
      </c>
      <c r="B20" s="8" t="s">
        <v>24</v>
      </c>
      <c r="C20" s="8" t="s">
        <v>46</v>
      </c>
      <c r="D20" s="8" t="s">
        <v>48</v>
      </c>
      <c r="E20" s="8">
        <v>100.25</v>
      </c>
      <c r="F20" s="7">
        <v>27.32</v>
      </c>
      <c r="G20" s="8">
        <v>127.57</v>
      </c>
      <c r="H20" s="5" t="s">
        <v>27</v>
      </c>
      <c r="I20" s="6">
        <f t="shared" si="3"/>
        <v>6420</v>
      </c>
      <c r="J20" s="6">
        <f t="shared" si="0"/>
        <v>818999</v>
      </c>
      <c r="K20">
        <f t="shared" si="1"/>
        <v>6330</v>
      </c>
      <c r="L20" s="6">
        <f t="shared" si="2"/>
        <v>807518</v>
      </c>
    </row>
    <row r="21" spans="1:12">
      <c r="A21" s="7" t="s">
        <v>23</v>
      </c>
      <c r="B21" s="8" t="s">
        <v>23</v>
      </c>
      <c r="C21" s="8" t="s">
        <v>46</v>
      </c>
      <c r="D21" s="8" t="s">
        <v>49</v>
      </c>
      <c r="E21" s="8">
        <v>100.25</v>
      </c>
      <c r="F21" s="7">
        <v>27.32</v>
      </c>
      <c r="G21" s="8">
        <v>127.57</v>
      </c>
      <c r="H21" s="5" t="s">
        <v>27</v>
      </c>
      <c r="I21" s="6">
        <f t="shared" si="3"/>
        <v>6420</v>
      </c>
      <c r="J21" s="6">
        <f t="shared" si="0"/>
        <v>818999</v>
      </c>
      <c r="K21">
        <f t="shared" si="1"/>
        <v>6330</v>
      </c>
      <c r="L21" s="6">
        <f t="shared" si="2"/>
        <v>807518</v>
      </c>
    </row>
    <row r="22" spans="1:12">
      <c r="A22" s="7" t="s">
        <v>23</v>
      </c>
      <c r="B22" s="8" t="s">
        <v>23</v>
      </c>
      <c r="C22" s="8" t="s">
        <v>46</v>
      </c>
      <c r="D22" s="8" t="s">
        <v>50</v>
      </c>
      <c r="E22" s="8">
        <v>100.25</v>
      </c>
      <c r="F22" s="7">
        <v>27.32</v>
      </c>
      <c r="G22" s="8">
        <v>127.57</v>
      </c>
      <c r="H22" s="5" t="s">
        <v>27</v>
      </c>
      <c r="I22" s="6">
        <f t="shared" si="3"/>
        <v>6510</v>
      </c>
      <c r="J22" s="6">
        <f t="shared" si="0"/>
        <v>830481</v>
      </c>
      <c r="K22">
        <f t="shared" si="1"/>
        <v>6420</v>
      </c>
      <c r="L22" s="6">
        <f t="shared" si="2"/>
        <v>818999</v>
      </c>
    </row>
    <row r="23" spans="1:12">
      <c r="A23" s="7" t="s">
        <v>23</v>
      </c>
      <c r="B23" s="8" t="s">
        <v>24</v>
      </c>
      <c r="C23" s="8" t="s">
        <v>51</v>
      </c>
      <c r="D23" s="8" t="s">
        <v>52</v>
      </c>
      <c r="E23" s="8">
        <v>100.25</v>
      </c>
      <c r="F23" s="7">
        <v>27.32</v>
      </c>
      <c r="G23" s="8">
        <v>127.57</v>
      </c>
      <c r="H23" s="5" t="s">
        <v>27</v>
      </c>
      <c r="I23" s="5">
        <f t="shared" si="3"/>
        <v>6490</v>
      </c>
      <c r="J23" s="6">
        <f t="shared" si="0"/>
        <v>827929</v>
      </c>
      <c r="K23">
        <f t="shared" si="1"/>
        <v>6400</v>
      </c>
      <c r="L23" s="6">
        <f t="shared" si="2"/>
        <v>816448</v>
      </c>
    </row>
    <row r="24" spans="1:12">
      <c r="A24" s="7" t="s">
        <v>23</v>
      </c>
      <c r="B24" s="8" t="s">
        <v>24</v>
      </c>
      <c r="C24" s="8" t="s">
        <v>51</v>
      </c>
      <c r="D24" s="8" t="s">
        <v>53</v>
      </c>
      <c r="E24" s="8">
        <v>100.25</v>
      </c>
      <c r="F24" s="7">
        <v>27.32</v>
      </c>
      <c r="G24" s="8">
        <v>127.57</v>
      </c>
      <c r="H24" s="5" t="s">
        <v>27</v>
      </c>
      <c r="I24" s="6">
        <f t="shared" si="3"/>
        <v>6450</v>
      </c>
      <c r="J24" s="6">
        <f t="shared" si="0"/>
        <v>822827</v>
      </c>
      <c r="K24">
        <f t="shared" si="1"/>
        <v>6360</v>
      </c>
      <c r="L24" s="6">
        <f t="shared" si="2"/>
        <v>811345</v>
      </c>
    </row>
    <row r="25" spans="1:12">
      <c r="A25" s="7" t="s">
        <v>23</v>
      </c>
      <c r="B25" s="8" t="s">
        <v>23</v>
      </c>
      <c r="C25" s="8" t="s">
        <v>51</v>
      </c>
      <c r="D25" s="8" t="s">
        <v>54</v>
      </c>
      <c r="E25" s="8">
        <v>100.25</v>
      </c>
      <c r="F25" s="7">
        <v>27.32</v>
      </c>
      <c r="G25" s="8">
        <v>127.57</v>
      </c>
      <c r="H25" s="5" t="s">
        <v>27</v>
      </c>
      <c r="I25" s="6">
        <f t="shared" si="3"/>
        <v>6450</v>
      </c>
      <c r="J25" s="6">
        <f t="shared" si="0"/>
        <v>822827</v>
      </c>
      <c r="K25">
        <f t="shared" si="1"/>
        <v>6360</v>
      </c>
      <c r="L25" s="6">
        <f t="shared" si="2"/>
        <v>811345</v>
      </c>
    </row>
    <row r="26" spans="1:12">
      <c r="A26" s="7" t="s">
        <v>23</v>
      </c>
      <c r="B26" s="8" t="s">
        <v>23</v>
      </c>
      <c r="C26" s="8" t="s">
        <v>51</v>
      </c>
      <c r="D26" s="8" t="s">
        <v>55</v>
      </c>
      <c r="E26" s="8">
        <v>100.25</v>
      </c>
      <c r="F26" s="7">
        <v>27.32</v>
      </c>
      <c r="G26" s="8">
        <v>127.57</v>
      </c>
      <c r="H26" s="5" t="s">
        <v>27</v>
      </c>
      <c r="I26" s="6">
        <f t="shared" si="3"/>
        <v>6540</v>
      </c>
      <c r="J26" s="6">
        <f t="shared" si="0"/>
        <v>834308</v>
      </c>
      <c r="K26">
        <f t="shared" si="1"/>
        <v>6450</v>
      </c>
      <c r="L26" s="6">
        <f t="shared" si="2"/>
        <v>822827</v>
      </c>
    </row>
    <row r="27" spans="1:12">
      <c r="A27" s="7" t="s">
        <v>23</v>
      </c>
      <c r="B27" s="8" t="s">
        <v>24</v>
      </c>
      <c r="C27" s="8" t="s">
        <v>56</v>
      </c>
      <c r="D27" s="8" t="s">
        <v>57</v>
      </c>
      <c r="E27" s="8">
        <v>100.25</v>
      </c>
      <c r="F27" s="7">
        <v>27.32</v>
      </c>
      <c r="G27" s="8">
        <v>127.57</v>
      </c>
      <c r="H27" s="5" t="s">
        <v>27</v>
      </c>
      <c r="I27" s="5">
        <f t="shared" si="3"/>
        <v>6520</v>
      </c>
      <c r="J27" s="6">
        <f t="shared" si="0"/>
        <v>831756</v>
      </c>
      <c r="K27">
        <f t="shared" si="1"/>
        <v>6430</v>
      </c>
      <c r="L27" s="6">
        <f t="shared" si="2"/>
        <v>820275</v>
      </c>
    </row>
    <row r="28" spans="1:12">
      <c r="A28" s="7" t="s">
        <v>23</v>
      </c>
      <c r="B28" s="8" t="s">
        <v>24</v>
      </c>
      <c r="C28" s="8" t="s">
        <v>56</v>
      </c>
      <c r="D28" s="8" t="s">
        <v>58</v>
      </c>
      <c r="E28" s="8">
        <v>100.25</v>
      </c>
      <c r="F28" s="7">
        <v>27.32</v>
      </c>
      <c r="G28" s="8">
        <v>127.57</v>
      </c>
      <c r="H28" s="5" t="s">
        <v>27</v>
      </c>
      <c r="I28" s="6">
        <f t="shared" si="3"/>
        <v>6480</v>
      </c>
      <c r="J28" s="6">
        <f t="shared" si="0"/>
        <v>826654</v>
      </c>
      <c r="K28">
        <f t="shared" si="1"/>
        <v>6390</v>
      </c>
      <c r="L28" s="6">
        <f t="shared" si="2"/>
        <v>815172</v>
      </c>
    </row>
    <row r="29" spans="1:12">
      <c r="A29" s="7" t="s">
        <v>23</v>
      </c>
      <c r="B29" s="8" t="s">
        <v>23</v>
      </c>
      <c r="C29" s="8" t="s">
        <v>56</v>
      </c>
      <c r="D29" s="8" t="s">
        <v>59</v>
      </c>
      <c r="E29" s="8">
        <v>100.25</v>
      </c>
      <c r="F29" s="7">
        <v>27.32</v>
      </c>
      <c r="G29" s="8">
        <v>127.57</v>
      </c>
      <c r="H29" s="5" t="s">
        <v>27</v>
      </c>
      <c r="I29" s="6">
        <f t="shared" si="3"/>
        <v>6480</v>
      </c>
      <c r="J29" s="6">
        <f t="shared" si="0"/>
        <v>826654</v>
      </c>
      <c r="K29">
        <f t="shared" si="1"/>
        <v>6390</v>
      </c>
      <c r="L29" s="6">
        <f t="shared" si="2"/>
        <v>815172</v>
      </c>
    </row>
    <row r="30" spans="1:12">
      <c r="A30" s="7" t="s">
        <v>23</v>
      </c>
      <c r="B30" s="8" t="s">
        <v>23</v>
      </c>
      <c r="C30" s="8" t="s">
        <v>56</v>
      </c>
      <c r="D30" s="8" t="s">
        <v>60</v>
      </c>
      <c r="E30" s="8">
        <v>100.25</v>
      </c>
      <c r="F30" s="7">
        <v>27.32</v>
      </c>
      <c r="G30" s="8">
        <v>127.57</v>
      </c>
      <c r="H30" s="5" t="s">
        <v>27</v>
      </c>
      <c r="I30" s="6">
        <f t="shared" si="3"/>
        <v>6570</v>
      </c>
      <c r="J30" s="6">
        <f t="shared" si="0"/>
        <v>838135</v>
      </c>
      <c r="K30">
        <f t="shared" si="1"/>
        <v>6480</v>
      </c>
      <c r="L30" s="6">
        <f t="shared" si="2"/>
        <v>826654</v>
      </c>
    </row>
    <row r="31" spans="1:12">
      <c r="A31" s="7" t="s">
        <v>23</v>
      </c>
      <c r="B31" s="8" t="s">
        <v>24</v>
      </c>
      <c r="C31" s="8" t="s">
        <v>61</v>
      </c>
      <c r="D31" s="8" t="s">
        <v>62</v>
      </c>
      <c r="E31" s="8">
        <v>100.25</v>
      </c>
      <c r="F31" s="7">
        <v>27.32</v>
      </c>
      <c r="G31" s="8">
        <v>127.57</v>
      </c>
      <c r="H31" s="5" t="s">
        <v>27</v>
      </c>
      <c r="I31" s="5">
        <f t="shared" si="3"/>
        <v>6550</v>
      </c>
      <c r="J31" s="6">
        <f t="shared" si="0"/>
        <v>835584</v>
      </c>
      <c r="K31">
        <f t="shared" si="1"/>
        <v>6460</v>
      </c>
      <c r="L31" s="6">
        <f t="shared" si="2"/>
        <v>824102</v>
      </c>
    </row>
    <row r="32" spans="1:12">
      <c r="A32" s="7" t="s">
        <v>23</v>
      </c>
      <c r="B32" s="8" t="s">
        <v>24</v>
      </c>
      <c r="C32" s="8" t="s">
        <v>61</v>
      </c>
      <c r="D32" s="8" t="s">
        <v>63</v>
      </c>
      <c r="E32" s="8">
        <v>100.25</v>
      </c>
      <c r="F32" s="7">
        <v>27.32</v>
      </c>
      <c r="G32" s="8">
        <v>127.57</v>
      </c>
      <c r="H32" s="5" t="s">
        <v>27</v>
      </c>
      <c r="I32" s="6">
        <f t="shared" si="3"/>
        <v>6510</v>
      </c>
      <c r="J32" s="6">
        <f t="shared" si="0"/>
        <v>830481</v>
      </c>
      <c r="K32">
        <f t="shared" si="1"/>
        <v>6420</v>
      </c>
      <c r="L32" s="6">
        <f t="shared" si="2"/>
        <v>818999</v>
      </c>
    </row>
    <row r="33" spans="1:15">
      <c r="A33" s="7" t="s">
        <v>23</v>
      </c>
      <c r="B33" s="8" t="s">
        <v>23</v>
      </c>
      <c r="C33" s="8" t="s">
        <v>61</v>
      </c>
      <c r="D33" s="8" t="s">
        <v>64</v>
      </c>
      <c r="E33" s="8">
        <v>100.25</v>
      </c>
      <c r="F33" s="7">
        <v>27.32</v>
      </c>
      <c r="G33" s="8">
        <v>127.57</v>
      </c>
      <c r="H33" s="5" t="s">
        <v>27</v>
      </c>
      <c r="I33" s="6">
        <f t="shared" si="3"/>
        <v>6510</v>
      </c>
      <c r="J33" s="6">
        <f t="shared" si="0"/>
        <v>830481</v>
      </c>
      <c r="K33">
        <f t="shared" si="1"/>
        <v>6420</v>
      </c>
      <c r="L33" s="6">
        <f t="shared" si="2"/>
        <v>818999</v>
      </c>
      <c r="O33">
        <f>MAX(K3:K65)</f>
        <v>6720</v>
      </c>
    </row>
    <row r="34" spans="1:15">
      <c r="A34" s="7" t="s">
        <v>23</v>
      </c>
      <c r="B34" s="8" t="s">
        <v>23</v>
      </c>
      <c r="C34" s="8" t="s">
        <v>61</v>
      </c>
      <c r="D34" s="8" t="s">
        <v>65</v>
      </c>
      <c r="E34" s="8">
        <v>100.25</v>
      </c>
      <c r="F34" s="7">
        <v>27.32</v>
      </c>
      <c r="G34" s="8">
        <v>127.57</v>
      </c>
      <c r="H34" s="5" t="s">
        <v>27</v>
      </c>
      <c r="I34" s="6">
        <f t="shared" si="3"/>
        <v>6600</v>
      </c>
      <c r="J34" s="6">
        <f t="shared" si="0"/>
        <v>841962</v>
      </c>
      <c r="K34">
        <f t="shared" si="1"/>
        <v>6510</v>
      </c>
      <c r="L34" s="6">
        <f t="shared" si="2"/>
        <v>830481</v>
      </c>
      <c r="O34">
        <f>MAX(I3:I66)</f>
        <v>6810</v>
      </c>
    </row>
    <row r="35" spans="1:12">
      <c r="A35" s="7" t="s">
        <v>23</v>
      </c>
      <c r="B35" s="8" t="s">
        <v>24</v>
      </c>
      <c r="C35" s="8" t="s">
        <v>66</v>
      </c>
      <c r="D35" s="8" t="s">
        <v>67</v>
      </c>
      <c r="E35" s="8">
        <v>100.25</v>
      </c>
      <c r="F35" s="7">
        <v>27.32</v>
      </c>
      <c r="G35" s="8">
        <v>127.57</v>
      </c>
      <c r="H35" s="5" t="s">
        <v>27</v>
      </c>
      <c r="I35" s="5">
        <f t="shared" si="3"/>
        <v>6580</v>
      </c>
      <c r="J35" s="6">
        <f t="shared" si="0"/>
        <v>839411</v>
      </c>
      <c r="K35">
        <f t="shared" si="1"/>
        <v>6490</v>
      </c>
      <c r="L35" s="6">
        <f t="shared" si="2"/>
        <v>827929</v>
      </c>
    </row>
    <row r="36" spans="1:12">
      <c r="A36" s="7" t="s">
        <v>23</v>
      </c>
      <c r="B36" s="8" t="s">
        <v>24</v>
      </c>
      <c r="C36" s="8" t="s">
        <v>66</v>
      </c>
      <c r="D36" s="8" t="s">
        <v>68</v>
      </c>
      <c r="E36" s="8">
        <v>100.25</v>
      </c>
      <c r="F36" s="7">
        <v>27.32</v>
      </c>
      <c r="G36" s="8">
        <v>127.57</v>
      </c>
      <c r="H36" s="5" t="s">
        <v>27</v>
      </c>
      <c r="I36" s="6">
        <f t="shared" si="3"/>
        <v>6540</v>
      </c>
      <c r="J36" s="6">
        <f t="shared" ref="J36:J66" si="4">ROUND(I36*G36,0)</f>
        <v>834308</v>
      </c>
      <c r="K36">
        <f t="shared" ref="K36:K66" si="5">I36+$K$2</f>
        <v>6450</v>
      </c>
      <c r="L36" s="6">
        <f t="shared" ref="L36:L66" si="6">ROUND(K36*G36,0)</f>
        <v>822827</v>
      </c>
    </row>
    <row r="37" spans="1:12">
      <c r="A37" s="7" t="s">
        <v>23</v>
      </c>
      <c r="B37" s="8" t="s">
        <v>23</v>
      </c>
      <c r="C37" s="8" t="s">
        <v>66</v>
      </c>
      <c r="D37" s="8" t="s">
        <v>69</v>
      </c>
      <c r="E37" s="8">
        <v>100.25</v>
      </c>
      <c r="F37" s="7">
        <v>27.32</v>
      </c>
      <c r="G37" s="8">
        <v>127.57</v>
      </c>
      <c r="H37" s="5" t="s">
        <v>27</v>
      </c>
      <c r="I37" s="6">
        <f t="shared" si="3"/>
        <v>6540</v>
      </c>
      <c r="J37" s="6">
        <f t="shared" si="4"/>
        <v>834308</v>
      </c>
      <c r="K37">
        <f t="shared" si="5"/>
        <v>6450</v>
      </c>
      <c r="L37" s="6">
        <f t="shared" si="6"/>
        <v>822827</v>
      </c>
    </row>
    <row r="38" spans="1:12">
      <c r="A38" s="7" t="s">
        <v>23</v>
      </c>
      <c r="B38" s="8" t="s">
        <v>23</v>
      </c>
      <c r="C38" s="8" t="s">
        <v>66</v>
      </c>
      <c r="D38" s="8" t="s">
        <v>70</v>
      </c>
      <c r="E38" s="8">
        <v>100.25</v>
      </c>
      <c r="F38" s="7">
        <v>27.32</v>
      </c>
      <c r="G38" s="8">
        <v>127.57</v>
      </c>
      <c r="H38" s="5" t="s">
        <v>27</v>
      </c>
      <c r="I38" s="6">
        <f t="shared" si="3"/>
        <v>6630</v>
      </c>
      <c r="J38" s="6">
        <f t="shared" si="4"/>
        <v>845789</v>
      </c>
      <c r="K38">
        <f t="shared" si="5"/>
        <v>6540</v>
      </c>
      <c r="L38" s="6">
        <f t="shared" si="6"/>
        <v>834308</v>
      </c>
    </row>
    <row r="39" spans="1:12">
      <c r="A39" s="7" t="s">
        <v>23</v>
      </c>
      <c r="B39" s="8" t="s">
        <v>24</v>
      </c>
      <c r="C39" s="8" t="s">
        <v>71</v>
      </c>
      <c r="D39" s="8" t="s">
        <v>72</v>
      </c>
      <c r="E39" s="8">
        <v>100.25</v>
      </c>
      <c r="F39" s="7">
        <v>27.32</v>
      </c>
      <c r="G39" s="8">
        <v>127.57</v>
      </c>
      <c r="H39" s="5" t="s">
        <v>27</v>
      </c>
      <c r="I39" s="5">
        <f t="shared" si="3"/>
        <v>6610</v>
      </c>
      <c r="J39" s="6">
        <f t="shared" si="4"/>
        <v>843238</v>
      </c>
      <c r="K39">
        <f t="shared" si="5"/>
        <v>6520</v>
      </c>
      <c r="L39" s="6">
        <f t="shared" si="6"/>
        <v>831756</v>
      </c>
    </row>
    <row r="40" spans="1:12">
      <c r="A40" s="7" t="s">
        <v>23</v>
      </c>
      <c r="B40" s="8" t="s">
        <v>24</v>
      </c>
      <c r="C40" s="8" t="s">
        <v>71</v>
      </c>
      <c r="D40" s="8" t="s">
        <v>73</v>
      </c>
      <c r="E40" s="8">
        <v>100.25</v>
      </c>
      <c r="F40" s="7">
        <v>27.32</v>
      </c>
      <c r="G40" s="8">
        <v>127.57</v>
      </c>
      <c r="H40" s="5" t="s">
        <v>27</v>
      </c>
      <c r="I40" s="6">
        <f t="shared" si="3"/>
        <v>6570</v>
      </c>
      <c r="J40" s="6">
        <f t="shared" si="4"/>
        <v>838135</v>
      </c>
      <c r="K40">
        <f t="shared" si="5"/>
        <v>6480</v>
      </c>
      <c r="L40" s="6">
        <f t="shared" si="6"/>
        <v>826654</v>
      </c>
    </row>
    <row r="41" spans="1:12">
      <c r="A41" s="7" t="s">
        <v>23</v>
      </c>
      <c r="B41" s="8" t="s">
        <v>23</v>
      </c>
      <c r="C41" s="8" t="s">
        <v>71</v>
      </c>
      <c r="D41" s="8" t="s">
        <v>74</v>
      </c>
      <c r="E41" s="8">
        <v>100.25</v>
      </c>
      <c r="F41" s="7">
        <v>27.32</v>
      </c>
      <c r="G41" s="8">
        <v>127.57</v>
      </c>
      <c r="H41" s="5" t="s">
        <v>27</v>
      </c>
      <c r="I41" s="6">
        <f t="shared" si="3"/>
        <v>6570</v>
      </c>
      <c r="J41" s="6">
        <f t="shared" si="4"/>
        <v>838135</v>
      </c>
      <c r="K41">
        <f t="shared" si="5"/>
        <v>6480</v>
      </c>
      <c r="L41" s="6">
        <f t="shared" si="6"/>
        <v>826654</v>
      </c>
    </row>
    <row r="42" spans="1:12">
      <c r="A42" s="7" t="s">
        <v>23</v>
      </c>
      <c r="B42" s="8" t="s">
        <v>23</v>
      </c>
      <c r="C42" s="8" t="s">
        <v>71</v>
      </c>
      <c r="D42" s="8" t="s">
        <v>75</v>
      </c>
      <c r="E42" s="8">
        <v>100.25</v>
      </c>
      <c r="F42" s="7">
        <v>27.32</v>
      </c>
      <c r="G42" s="8">
        <v>127.57</v>
      </c>
      <c r="H42" s="5" t="s">
        <v>27</v>
      </c>
      <c r="I42" s="6">
        <f t="shared" si="3"/>
        <v>6660</v>
      </c>
      <c r="J42" s="6">
        <f t="shared" si="4"/>
        <v>849616</v>
      </c>
      <c r="K42">
        <f t="shared" si="5"/>
        <v>6570</v>
      </c>
      <c r="L42" s="6">
        <f t="shared" si="6"/>
        <v>838135</v>
      </c>
    </row>
    <row r="43" spans="1:12">
      <c r="A43" s="7" t="s">
        <v>23</v>
      </c>
      <c r="B43" s="8" t="s">
        <v>24</v>
      </c>
      <c r="C43" s="8" t="s">
        <v>76</v>
      </c>
      <c r="D43" s="8" t="s">
        <v>77</v>
      </c>
      <c r="E43" s="8">
        <v>100.25</v>
      </c>
      <c r="F43" s="7">
        <v>27.32</v>
      </c>
      <c r="G43" s="8">
        <v>127.57</v>
      </c>
      <c r="H43" s="5" t="s">
        <v>27</v>
      </c>
      <c r="I43" s="5">
        <f t="shared" ref="I43:I66" si="7">I39+$O$2</f>
        <v>6640</v>
      </c>
      <c r="J43" s="6">
        <f t="shared" si="4"/>
        <v>847065</v>
      </c>
      <c r="K43">
        <f t="shared" si="5"/>
        <v>6550</v>
      </c>
      <c r="L43" s="6">
        <f t="shared" si="6"/>
        <v>835584</v>
      </c>
    </row>
    <row r="44" spans="1:12">
      <c r="A44" s="7" t="s">
        <v>23</v>
      </c>
      <c r="B44" s="8" t="s">
        <v>24</v>
      </c>
      <c r="C44" s="8" t="s">
        <v>76</v>
      </c>
      <c r="D44" s="8" t="s">
        <v>78</v>
      </c>
      <c r="E44" s="8">
        <v>100.25</v>
      </c>
      <c r="F44" s="7">
        <v>27.32</v>
      </c>
      <c r="G44" s="8">
        <v>127.57</v>
      </c>
      <c r="H44" s="5" t="s">
        <v>27</v>
      </c>
      <c r="I44" s="6">
        <f t="shared" si="7"/>
        <v>6600</v>
      </c>
      <c r="J44" s="6">
        <f t="shared" si="4"/>
        <v>841962</v>
      </c>
      <c r="K44">
        <f t="shared" si="5"/>
        <v>6510</v>
      </c>
      <c r="L44" s="6">
        <f t="shared" si="6"/>
        <v>830481</v>
      </c>
    </row>
    <row r="45" spans="1:12">
      <c r="A45" s="7" t="s">
        <v>23</v>
      </c>
      <c r="B45" s="8" t="s">
        <v>23</v>
      </c>
      <c r="C45" s="8" t="s">
        <v>76</v>
      </c>
      <c r="D45" s="8" t="s">
        <v>79</v>
      </c>
      <c r="E45" s="8">
        <v>100.25</v>
      </c>
      <c r="F45" s="7">
        <v>27.32</v>
      </c>
      <c r="G45" s="8">
        <v>127.57</v>
      </c>
      <c r="H45" s="5" t="s">
        <v>27</v>
      </c>
      <c r="I45" s="6">
        <f t="shared" si="7"/>
        <v>6600</v>
      </c>
      <c r="J45" s="6">
        <f t="shared" si="4"/>
        <v>841962</v>
      </c>
      <c r="K45">
        <f t="shared" si="5"/>
        <v>6510</v>
      </c>
      <c r="L45" s="6">
        <f t="shared" si="6"/>
        <v>830481</v>
      </c>
    </row>
    <row r="46" spans="1:12">
      <c r="A46" s="7" t="s">
        <v>23</v>
      </c>
      <c r="B46" s="8" t="s">
        <v>23</v>
      </c>
      <c r="C46" s="8" t="s">
        <v>76</v>
      </c>
      <c r="D46" s="8" t="s">
        <v>80</v>
      </c>
      <c r="E46" s="8">
        <v>100.25</v>
      </c>
      <c r="F46" s="7">
        <v>27.32</v>
      </c>
      <c r="G46" s="8">
        <v>127.57</v>
      </c>
      <c r="H46" s="5" t="s">
        <v>27</v>
      </c>
      <c r="I46" s="6">
        <f t="shared" si="7"/>
        <v>6690</v>
      </c>
      <c r="J46" s="6">
        <f t="shared" si="4"/>
        <v>853443</v>
      </c>
      <c r="K46">
        <f t="shared" si="5"/>
        <v>6600</v>
      </c>
      <c r="L46" s="6">
        <f t="shared" si="6"/>
        <v>841962</v>
      </c>
    </row>
    <row r="47" spans="1:12">
      <c r="A47" s="7" t="s">
        <v>23</v>
      </c>
      <c r="B47" s="8" t="s">
        <v>24</v>
      </c>
      <c r="C47" s="8" t="s">
        <v>81</v>
      </c>
      <c r="D47" s="8" t="s">
        <v>82</v>
      </c>
      <c r="E47" s="8">
        <v>100.25</v>
      </c>
      <c r="F47" s="7">
        <v>27.32</v>
      </c>
      <c r="G47" s="8">
        <v>127.57</v>
      </c>
      <c r="H47" s="5" t="s">
        <v>27</v>
      </c>
      <c r="I47" s="5">
        <f t="shared" si="7"/>
        <v>6670</v>
      </c>
      <c r="J47" s="6">
        <f t="shared" si="4"/>
        <v>850892</v>
      </c>
      <c r="K47">
        <f t="shared" si="5"/>
        <v>6580</v>
      </c>
      <c r="L47" s="6">
        <f t="shared" si="6"/>
        <v>839411</v>
      </c>
    </row>
    <row r="48" spans="1:12">
      <c r="A48" s="7" t="s">
        <v>23</v>
      </c>
      <c r="B48" s="8" t="s">
        <v>24</v>
      </c>
      <c r="C48" s="8" t="s">
        <v>81</v>
      </c>
      <c r="D48" s="8" t="s">
        <v>83</v>
      </c>
      <c r="E48" s="8">
        <v>100.25</v>
      </c>
      <c r="F48" s="7">
        <v>27.32</v>
      </c>
      <c r="G48" s="8">
        <v>127.57</v>
      </c>
      <c r="H48" s="5" t="s">
        <v>27</v>
      </c>
      <c r="I48" s="6">
        <f t="shared" si="7"/>
        <v>6630</v>
      </c>
      <c r="J48" s="6">
        <f t="shared" si="4"/>
        <v>845789</v>
      </c>
      <c r="K48">
        <f t="shared" si="5"/>
        <v>6540</v>
      </c>
      <c r="L48" s="6">
        <f t="shared" si="6"/>
        <v>834308</v>
      </c>
    </row>
    <row r="49" spans="1:12">
      <c r="A49" s="7" t="s">
        <v>23</v>
      </c>
      <c r="B49" s="8" t="s">
        <v>23</v>
      </c>
      <c r="C49" s="8" t="s">
        <v>81</v>
      </c>
      <c r="D49" s="8" t="s">
        <v>84</v>
      </c>
      <c r="E49" s="8">
        <v>100.25</v>
      </c>
      <c r="F49" s="7">
        <v>27.32</v>
      </c>
      <c r="G49" s="8">
        <v>127.57</v>
      </c>
      <c r="H49" s="5" t="s">
        <v>27</v>
      </c>
      <c r="I49" s="6">
        <f t="shared" si="7"/>
        <v>6630</v>
      </c>
      <c r="J49" s="6">
        <f t="shared" si="4"/>
        <v>845789</v>
      </c>
      <c r="K49">
        <f t="shared" si="5"/>
        <v>6540</v>
      </c>
      <c r="L49" s="6">
        <f t="shared" si="6"/>
        <v>834308</v>
      </c>
    </row>
    <row r="50" spans="1:12">
      <c r="A50" s="7" t="s">
        <v>23</v>
      </c>
      <c r="B50" s="8" t="s">
        <v>23</v>
      </c>
      <c r="C50" s="8" t="s">
        <v>81</v>
      </c>
      <c r="D50" s="8" t="s">
        <v>85</v>
      </c>
      <c r="E50" s="8">
        <v>100.25</v>
      </c>
      <c r="F50" s="7">
        <v>27.32</v>
      </c>
      <c r="G50" s="8">
        <v>127.57</v>
      </c>
      <c r="H50" s="5" t="s">
        <v>27</v>
      </c>
      <c r="I50" s="6">
        <f t="shared" si="7"/>
        <v>6720</v>
      </c>
      <c r="J50" s="6">
        <f t="shared" si="4"/>
        <v>857270</v>
      </c>
      <c r="K50">
        <f t="shared" si="5"/>
        <v>6630</v>
      </c>
      <c r="L50" s="6">
        <f t="shared" si="6"/>
        <v>845789</v>
      </c>
    </row>
    <row r="51" spans="1:12">
      <c r="A51" s="7" t="s">
        <v>23</v>
      </c>
      <c r="B51" s="8" t="s">
        <v>24</v>
      </c>
      <c r="C51" s="8" t="s">
        <v>86</v>
      </c>
      <c r="D51" s="8" t="s">
        <v>87</v>
      </c>
      <c r="E51" s="8">
        <v>100.25</v>
      </c>
      <c r="F51" s="7">
        <v>27.32</v>
      </c>
      <c r="G51" s="8">
        <v>127.57</v>
      </c>
      <c r="H51" s="5" t="s">
        <v>27</v>
      </c>
      <c r="I51" s="5">
        <f>6700-100</f>
        <v>6600</v>
      </c>
      <c r="J51" s="6">
        <f t="shared" si="4"/>
        <v>841962</v>
      </c>
      <c r="K51">
        <f t="shared" si="5"/>
        <v>6510</v>
      </c>
      <c r="L51" s="6">
        <f t="shared" si="6"/>
        <v>830481</v>
      </c>
    </row>
    <row r="52" spans="1:12">
      <c r="A52" s="7" t="s">
        <v>23</v>
      </c>
      <c r="B52" s="8" t="s">
        <v>24</v>
      </c>
      <c r="C52" s="8" t="s">
        <v>86</v>
      </c>
      <c r="D52" s="8" t="s">
        <v>88</v>
      </c>
      <c r="E52" s="8">
        <v>100.25</v>
      </c>
      <c r="F52" s="7">
        <v>27.32</v>
      </c>
      <c r="G52" s="8">
        <v>127.57</v>
      </c>
      <c r="H52" s="5" t="s">
        <v>27</v>
      </c>
      <c r="I52" s="6">
        <f>6660-100</f>
        <v>6560</v>
      </c>
      <c r="J52" s="6">
        <f t="shared" si="4"/>
        <v>836859</v>
      </c>
      <c r="K52">
        <f t="shared" si="5"/>
        <v>6470</v>
      </c>
      <c r="L52" s="6">
        <f t="shared" si="6"/>
        <v>825378</v>
      </c>
    </row>
    <row r="53" spans="1:12">
      <c r="A53" s="7" t="s">
        <v>23</v>
      </c>
      <c r="B53" s="8" t="s">
        <v>23</v>
      </c>
      <c r="C53" s="8" t="s">
        <v>86</v>
      </c>
      <c r="D53" s="8" t="s">
        <v>89</v>
      </c>
      <c r="E53" s="8">
        <v>100.25</v>
      </c>
      <c r="F53" s="7">
        <v>27.32</v>
      </c>
      <c r="G53" s="8">
        <v>127.57</v>
      </c>
      <c r="H53" s="5" t="s">
        <v>27</v>
      </c>
      <c r="I53" s="6">
        <f>6660-100</f>
        <v>6560</v>
      </c>
      <c r="J53" s="6">
        <f t="shared" si="4"/>
        <v>836859</v>
      </c>
      <c r="K53">
        <f t="shared" si="5"/>
        <v>6470</v>
      </c>
      <c r="L53" s="6">
        <f t="shared" si="6"/>
        <v>825378</v>
      </c>
    </row>
    <row r="54" spans="1:12">
      <c r="A54" s="7" t="s">
        <v>23</v>
      </c>
      <c r="B54" s="8" t="s">
        <v>23</v>
      </c>
      <c r="C54" s="8" t="s">
        <v>86</v>
      </c>
      <c r="D54" s="8" t="s">
        <v>90</v>
      </c>
      <c r="E54" s="8">
        <v>100.25</v>
      </c>
      <c r="F54" s="7">
        <v>27.32</v>
      </c>
      <c r="G54" s="8">
        <v>127.57</v>
      </c>
      <c r="H54" s="5" t="s">
        <v>27</v>
      </c>
      <c r="I54" s="6">
        <f>6750-100</f>
        <v>6650</v>
      </c>
      <c r="J54" s="6">
        <f t="shared" si="4"/>
        <v>848341</v>
      </c>
      <c r="K54">
        <f t="shared" si="5"/>
        <v>6560</v>
      </c>
      <c r="L54" s="6">
        <f t="shared" si="6"/>
        <v>836859</v>
      </c>
    </row>
    <row r="55" spans="1:12">
      <c r="A55" s="7" t="s">
        <v>23</v>
      </c>
      <c r="B55" s="8" t="s">
        <v>24</v>
      </c>
      <c r="C55" s="8" t="s">
        <v>91</v>
      </c>
      <c r="D55" s="8" t="s">
        <v>92</v>
      </c>
      <c r="E55" s="8">
        <v>100.25</v>
      </c>
      <c r="F55" s="7">
        <v>27.32</v>
      </c>
      <c r="G55" s="8">
        <v>127.57</v>
      </c>
      <c r="H55" s="5" t="s">
        <v>27</v>
      </c>
      <c r="I55" s="5">
        <v>6730</v>
      </c>
      <c r="J55" s="6">
        <f t="shared" si="4"/>
        <v>858546</v>
      </c>
      <c r="K55">
        <f t="shared" si="5"/>
        <v>6640</v>
      </c>
      <c r="L55" s="6">
        <f t="shared" si="6"/>
        <v>847065</v>
      </c>
    </row>
    <row r="56" spans="1:12">
      <c r="A56" s="7" t="s">
        <v>23</v>
      </c>
      <c r="B56" s="8" t="s">
        <v>24</v>
      </c>
      <c r="C56" s="8" t="s">
        <v>91</v>
      </c>
      <c r="D56" s="8" t="s">
        <v>93</v>
      </c>
      <c r="E56" s="8">
        <v>100.25</v>
      </c>
      <c r="F56" s="7">
        <v>27.32</v>
      </c>
      <c r="G56" s="8">
        <v>127.57</v>
      </c>
      <c r="H56" s="5" t="s">
        <v>27</v>
      </c>
      <c r="I56" s="6">
        <v>6690</v>
      </c>
      <c r="J56" s="6">
        <f t="shared" si="4"/>
        <v>853443</v>
      </c>
      <c r="K56">
        <f t="shared" si="5"/>
        <v>6600</v>
      </c>
      <c r="L56" s="6">
        <f t="shared" si="6"/>
        <v>841962</v>
      </c>
    </row>
    <row r="57" spans="1:12">
      <c r="A57" s="7" t="s">
        <v>23</v>
      </c>
      <c r="B57" s="8" t="s">
        <v>23</v>
      </c>
      <c r="C57" s="8" t="s">
        <v>91</v>
      </c>
      <c r="D57" s="8" t="s">
        <v>94</v>
      </c>
      <c r="E57" s="8">
        <v>100.25</v>
      </c>
      <c r="F57" s="7">
        <v>27.32</v>
      </c>
      <c r="G57" s="8">
        <v>127.57</v>
      </c>
      <c r="H57" s="5" t="s">
        <v>27</v>
      </c>
      <c r="I57" s="6">
        <v>6690</v>
      </c>
      <c r="J57" s="6">
        <f t="shared" si="4"/>
        <v>853443</v>
      </c>
      <c r="K57">
        <f t="shared" si="5"/>
        <v>6600</v>
      </c>
      <c r="L57" s="6">
        <f t="shared" si="6"/>
        <v>841962</v>
      </c>
    </row>
    <row r="58" spans="1:12">
      <c r="A58" s="7" t="s">
        <v>23</v>
      </c>
      <c r="B58" s="8" t="s">
        <v>23</v>
      </c>
      <c r="C58" s="8" t="s">
        <v>91</v>
      </c>
      <c r="D58" s="8" t="s">
        <v>95</v>
      </c>
      <c r="E58" s="8">
        <v>100.25</v>
      </c>
      <c r="F58" s="7">
        <v>27.32</v>
      </c>
      <c r="G58" s="8">
        <v>127.57</v>
      </c>
      <c r="H58" s="5" t="s">
        <v>27</v>
      </c>
      <c r="I58" s="6">
        <v>6780</v>
      </c>
      <c r="J58" s="6">
        <f t="shared" si="4"/>
        <v>864925</v>
      </c>
      <c r="K58">
        <f t="shared" si="5"/>
        <v>6690</v>
      </c>
      <c r="L58" s="6">
        <f t="shared" si="6"/>
        <v>853443</v>
      </c>
    </row>
    <row r="59" spans="1:12">
      <c r="A59" s="7" t="s">
        <v>23</v>
      </c>
      <c r="B59" s="8" t="s">
        <v>24</v>
      </c>
      <c r="C59" s="8" t="s">
        <v>96</v>
      </c>
      <c r="D59" s="8" t="s">
        <v>97</v>
      </c>
      <c r="E59" s="8">
        <v>100.25</v>
      </c>
      <c r="F59" s="7">
        <v>27.32</v>
      </c>
      <c r="G59" s="8">
        <v>127.57</v>
      </c>
      <c r="H59" s="5" t="s">
        <v>27</v>
      </c>
      <c r="I59" s="5">
        <f t="shared" si="7"/>
        <v>6760</v>
      </c>
      <c r="J59" s="6">
        <f t="shared" si="4"/>
        <v>862373</v>
      </c>
      <c r="K59">
        <f t="shared" si="5"/>
        <v>6670</v>
      </c>
      <c r="L59" s="6">
        <f t="shared" si="6"/>
        <v>850892</v>
      </c>
    </row>
    <row r="60" spans="1:12">
      <c r="A60" s="7" t="s">
        <v>23</v>
      </c>
      <c r="B60" s="8" t="s">
        <v>24</v>
      </c>
      <c r="C60" s="8" t="s">
        <v>96</v>
      </c>
      <c r="D60" s="8" t="s">
        <v>98</v>
      </c>
      <c r="E60" s="8">
        <v>100.25</v>
      </c>
      <c r="F60" s="7">
        <v>27.32</v>
      </c>
      <c r="G60" s="8">
        <v>127.57</v>
      </c>
      <c r="H60" s="5" t="s">
        <v>27</v>
      </c>
      <c r="I60" s="6">
        <f t="shared" si="7"/>
        <v>6720</v>
      </c>
      <c r="J60" s="6">
        <f t="shared" si="4"/>
        <v>857270</v>
      </c>
      <c r="K60">
        <f t="shared" si="5"/>
        <v>6630</v>
      </c>
      <c r="L60" s="6">
        <f t="shared" si="6"/>
        <v>845789</v>
      </c>
    </row>
    <row r="61" spans="1:12">
      <c r="A61" s="7" t="s">
        <v>23</v>
      </c>
      <c r="B61" s="8" t="s">
        <v>23</v>
      </c>
      <c r="C61" s="8" t="s">
        <v>96</v>
      </c>
      <c r="D61" s="8" t="s">
        <v>99</v>
      </c>
      <c r="E61" s="8">
        <v>100.25</v>
      </c>
      <c r="F61" s="7">
        <v>27.32</v>
      </c>
      <c r="G61" s="8">
        <v>127.57</v>
      </c>
      <c r="H61" s="5" t="s">
        <v>27</v>
      </c>
      <c r="I61" s="6">
        <f t="shared" si="7"/>
        <v>6720</v>
      </c>
      <c r="J61" s="6">
        <f t="shared" si="4"/>
        <v>857270</v>
      </c>
      <c r="K61">
        <f t="shared" si="5"/>
        <v>6630</v>
      </c>
      <c r="L61" s="6">
        <f t="shared" si="6"/>
        <v>845789</v>
      </c>
    </row>
    <row r="62" spans="1:12">
      <c r="A62" s="7" t="s">
        <v>23</v>
      </c>
      <c r="B62" s="8" t="s">
        <v>23</v>
      </c>
      <c r="C62" s="8" t="s">
        <v>96</v>
      </c>
      <c r="D62" s="8" t="s">
        <v>100</v>
      </c>
      <c r="E62" s="8">
        <v>100.25</v>
      </c>
      <c r="F62" s="7">
        <v>27.32</v>
      </c>
      <c r="G62" s="8">
        <v>127.57</v>
      </c>
      <c r="H62" s="5" t="s">
        <v>27</v>
      </c>
      <c r="I62" s="6">
        <f t="shared" si="7"/>
        <v>6810</v>
      </c>
      <c r="J62" s="6">
        <f t="shared" si="4"/>
        <v>868752</v>
      </c>
      <c r="K62">
        <f t="shared" si="5"/>
        <v>6720</v>
      </c>
      <c r="L62" s="6">
        <f t="shared" si="6"/>
        <v>857270</v>
      </c>
    </row>
    <row r="63" spans="1:12">
      <c r="A63" s="7" t="s">
        <v>23</v>
      </c>
      <c r="B63" s="8" t="s">
        <v>24</v>
      </c>
      <c r="C63" s="8" t="s">
        <v>101</v>
      </c>
      <c r="D63" s="8" t="s">
        <v>102</v>
      </c>
      <c r="E63" s="8">
        <v>100.25</v>
      </c>
      <c r="F63" s="7">
        <v>27.32</v>
      </c>
      <c r="G63" s="8">
        <v>127.57</v>
      </c>
      <c r="H63" s="5" t="s">
        <v>27</v>
      </c>
      <c r="I63" s="5">
        <f>I59+$O$2-300</f>
        <v>6490</v>
      </c>
      <c r="J63" s="6">
        <f t="shared" si="4"/>
        <v>827929</v>
      </c>
      <c r="K63">
        <f t="shared" si="5"/>
        <v>6400</v>
      </c>
      <c r="L63" s="6">
        <f t="shared" si="6"/>
        <v>816448</v>
      </c>
    </row>
    <row r="64" spans="1:12">
      <c r="A64" s="7" t="s">
        <v>23</v>
      </c>
      <c r="B64" s="8" t="s">
        <v>24</v>
      </c>
      <c r="C64" s="8" t="s">
        <v>101</v>
      </c>
      <c r="D64" s="8" t="s">
        <v>103</v>
      </c>
      <c r="E64" s="8">
        <v>100.25</v>
      </c>
      <c r="F64" s="7">
        <v>27.32</v>
      </c>
      <c r="G64" s="8">
        <v>127.57</v>
      </c>
      <c r="H64" s="5" t="s">
        <v>27</v>
      </c>
      <c r="I64" s="6">
        <f>I60+$O$2-300</f>
        <v>6450</v>
      </c>
      <c r="J64" s="6">
        <f t="shared" si="4"/>
        <v>822827</v>
      </c>
      <c r="K64">
        <f t="shared" si="5"/>
        <v>6360</v>
      </c>
      <c r="L64" s="6">
        <f t="shared" si="6"/>
        <v>811345</v>
      </c>
    </row>
    <row r="65" spans="1:12">
      <c r="A65" s="7" t="s">
        <v>23</v>
      </c>
      <c r="B65" s="8" t="s">
        <v>23</v>
      </c>
      <c r="C65" s="8" t="s">
        <v>101</v>
      </c>
      <c r="D65" s="8" t="s">
        <v>104</v>
      </c>
      <c r="E65" s="8">
        <v>100.25</v>
      </c>
      <c r="F65" s="7">
        <v>27.32</v>
      </c>
      <c r="G65" s="8">
        <v>127.57</v>
      </c>
      <c r="H65" s="5" t="s">
        <v>27</v>
      </c>
      <c r="I65" s="6">
        <f>I61+$O$2-300</f>
        <v>6450</v>
      </c>
      <c r="J65" s="6">
        <f t="shared" si="4"/>
        <v>822827</v>
      </c>
      <c r="K65">
        <f t="shared" si="5"/>
        <v>6360</v>
      </c>
      <c r="L65" s="6">
        <f t="shared" si="6"/>
        <v>811345</v>
      </c>
    </row>
    <row r="66" spans="1:12">
      <c r="A66" s="7" t="s">
        <v>23</v>
      </c>
      <c r="B66" s="8" t="s">
        <v>23</v>
      </c>
      <c r="C66" s="8" t="s">
        <v>101</v>
      </c>
      <c r="D66" s="8" t="s">
        <v>105</v>
      </c>
      <c r="E66" s="8">
        <v>100.25</v>
      </c>
      <c r="F66" s="7">
        <v>27.32</v>
      </c>
      <c r="G66" s="8">
        <v>127.57</v>
      </c>
      <c r="H66" s="5" t="s">
        <v>27</v>
      </c>
      <c r="I66" s="6">
        <f>I62+$O$2-300</f>
        <v>6540</v>
      </c>
      <c r="J66" s="6">
        <f t="shared" si="4"/>
        <v>834308</v>
      </c>
      <c r="K66">
        <f t="shared" si="5"/>
        <v>6450</v>
      </c>
      <c r="L66" s="6">
        <f t="shared" si="6"/>
        <v>822827</v>
      </c>
    </row>
    <row r="67" spans="7:10">
      <c r="G67">
        <f>SUM(G3:G66)</f>
        <v>8164.47999999999</v>
      </c>
      <c r="I67" t="s">
        <v>115</v>
      </c>
      <c r="J67">
        <f>SUM(J3:J66)</f>
        <v>53334467</v>
      </c>
    </row>
    <row r="68" spans="9:9">
      <c r="I68">
        <f>J67/G67</f>
        <v>6532.50017147449</v>
      </c>
    </row>
    <row r="70" spans="9:9">
      <c r="I70">
        <v>6517</v>
      </c>
    </row>
    <row r="71" spans="9:9">
      <c r="I71">
        <f>I70/I68</f>
        <v>0.997627222186358</v>
      </c>
    </row>
  </sheetData>
  <mergeCells count="8">
    <mergeCell ref="E1:G1"/>
    <mergeCell ref="A1:A2"/>
    <mergeCell ref="B1:B2"/>
    <mergeCell ref="C1:C2"/>
    <mergeCell ref="D1:D2"/>
    <mergeCell ref="H1:H2"/>
    <mergeCell ref="I1:I2"/>
    <mergeCell ref="J1:J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模板</vt:lpstr>
      <vt:lpstr>测算表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2026-05-20T02:13:46Z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7F35560ACDDA403B81B9E25914578985_13</vt:lpwstr>
  </property>
</Properties>
</file>