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<sst xmlns="http://schemas.openxmlformats.org/spreadsheetml/2006/main" count="61" uniqueCount="34">
  <si>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r>
      <rPr>
        <sz val="18"/>
        <rFont val="小标宋"/>
        <charset val="134"/>
      </rPr>
      <t xml:space="preserve">2023年度农村客运补贴资金和城市交通发展奖励资金发放汇总表
</t>
    </r>
    <r>
      <rPr>
        <sz val="16"/>
        <rFont val="楷体_GB2312"/>
        <charset val="134"/>
      </rPr>
      <t>（农村道路客运发放标准：</t>
    </r>
    <r>
      <rPr>
        <sz val="16"/>
        <rFont val="Times New Roman"/>
        <charset val="134"/>
      </rPr>
      <t>47.53</t>
    </r>
    <r>
      <rPr>
        <sz val="16"/>
        <rFont val="楷体_GB2312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楷体_GB2312"/>
        <charset val="134"/>
      </rPr>
      <t>月</t>
    </r>
    <r>
      <rPr>
        <sz val="16"/>
        <rFont val="Times New Roman"/>
        <charset val="134"/>
      </rPr>
      <t>•</t>
    </r>
    <r>
      <rPr>
        <sz val="16"/>
        <rFont val="楷体_GB2312"/>
        <charset val="134"/>
      </rPr>
      <t>座，出租汽车客运发放标准：</t>
    </r>
    <r>
      <rPr>
        <sz val="16"/>
        <rFont val="Times New Roman"/>
        <charset val="134"/>
      </rPr>
      <t>3542.85</t>
    </r>
    <r>
      <rPr>
        <sz val="16"/>
        <rFont val="楷体_GB2312"/>
        <charset val="134"/>
      </rPr>
      <t>元</t>
    </r>
    <r>
      <rPr>
        <sz val="16"/>
        <rFont val="Times New Roman"/>
        <charset val="134"/>
      </rPr>
      <t>/</t>
    </r>
    <r>
      <rPr>
        <sz val="16"/>
        <rFont val="楷体_GB2312"/>
        <charset val="134"/>
      </rPr>
      <t>年</t>
    </r>
    <r>
      <rPr>
        <sz val="16"/>
        <rFont val="Times New Roman"/>
        <charset val="134"/>
      </rPr>
      <t>•</t>
    </r>
    <r>
      <rPr>
        <sz val="16"/>
        <rFont val="楷体_GB2312"/>
        <charset val="134"/>
      </rPr>
      <t>车）</t>
    </r>
  </si>
  <si>
    <t xml:space="preserve">          企业名称
  月份                </t>
  </si>
  <si>
    <t>农村客运</t>
  </si>
  <si>
    <t>出租汽车客运</t>
  </si>
  <si>
    <t>农村道路客运</t>
  </si>
  <si>
    <t>城乡公交客运</t>
  </si>
  <si>
    <t>小计</t>
  </si>
  <si>
    <t>湖北潜江驰宇运输有限公司</t>
  </si>
  <si>
    <t>潜江市环宇汽车运输有限公司</t>
  </si>
  <si>
    <t>农村道路客运小计</t>
  </si>
  <si>
    <t>潜江市楚道交投公共交通有限公司</t>
  </si>
  <si>
    <r>
      <rPr>
        <sz val="12"/>
        <rFont val="黑体"/>
        <charset val="134"/>
      </rPr>
      <t>一月</t>
    </r>
  </si>
  <si>
    <r>
      <rPr>
        <sz val="12"/>
        <rFont val="黑体"/>
        <charset val="134"/>
      </rPr>
      <t>车辆数（辆）</t>
    </r>
  </si>
  <si>
    <r>
      <rPr>
        <sz val="12"/>
        <rFont val="黑体"/>
        <charset val="134"/>
      </rPr>
      <t>座位数（座）</t>
    </r>
  </si>
  <si>
    <r>
      <rPr>
        <sz val="12"/>
        <rFont val="黑体"/>
        <charset val="134"/>
      </rPr>
      <t>二月</t>
    </r>
  </si>
  <si>
    <r>
      <rPr>
        <sz val="12"/>
        <rFont val="黑体"/>
        <charset val="134"/>
      </rPr>
      <t>三月</t>
    </r>
  </si>
  <si>
    <r>
      <rPr>
        <sz val="12"/>
        <rFont val="黑体"/>
        <charset val="134"/>
      </rPr>
      <t>四月</t>
    </r>
  </si>
  <si>
    <r>
      <rPr>
        <sz val="12"/>
        <rFont val="黑体"/>
        <charset val="134"/>
      </rPr>
      <t>五月</t>
    </r>
  </si>
  <si>
    <r>
      <rPr>
        <sz val="12"/>
        <rFont val="黑体"/>
        <charset val="134"/>
      </rPr>
      <t>六月</t>
    </r>
  </si>
  <si>
    <r>
      <rPr>
        <sz val="12"/>
        <rFont val="黑体"/>
        <charset val="134"/>
      </rPr>
      <t>七月</t>
    </r>
  </si>
  <si>
    <r>
      <rPr>
        <sz val="12"/>
        <rFont val="黑体"/>
        <charset val="134"/>
      </rPr>
      <t>八月</t>
    </r>
  </si>
  <si>
    <r>
      <rPr>
        <sz val="12"/>
        <rFont val="黑体"/>
        <charset val="134"/>
      </rPr>
      <t>九月</t>
    </r>
  </si>
  <si>
    <r>
      <rPr>
        <sz val="12"/>
        <rFont val="黑体"/>
        <charset val="134"/>
      </rPr>
      <t>十月</t>
    </r>
  </si>
  <si>
    <r>
      <rPr>
        <sz val="12"/>
        <rFont val="黑体"/>
        <charset val="134"/>
      </rPr>
      <t>十一月</t>
    </r>
  </si>
  <si>
    <r>
      <rPr>
        <sz val="12"/>
        <rFont val="黑体"/>
        <charset val="134"/>
      </rPr>
      <t>十二月</t>
    </r>
  </si>
  <si>
    <r>
      <rPr>
        <sz val="12"/>
        <rFont val="黑体"/>
        <charset val="134"/>
      </rPr>
      <t>合计</t>
    </r>
  </si>
  <si>
    <r>
      <rPr>
        <sz val="12"/>
        <rFont val="黑体"/>
        <charset val="134"/>
      </rPr>
      <t>拨付资金
（单位：元）</t>
    </r>
  </si>
  <si>
    <t>出租汽车</t>
  </si>
  <si>
    <t>总数（辆）</t>
  </si>
  <si>
    <t>占比</t>
  </si>
  <si>
    <t>资金（元）</t>
  </si>
  <si>
    <r>
      <rPr>
        <sz val="12"/>
        <rFont val="黑体"/>
        <charset val="134"/>
      </rPr>
      <t>标准（道路客运：元/月</t>
    </r>
    <r>
      <rPr>
        <sz val="12"/>
        <rFont val="Times New Roman"/>
        <charset val="134"/>
      </rPr>
      <t>•</t>
    </r>
    <r>
      <rPr>
        <sz val="12"/>
        <rFont val="黑体"/>
        <charset val="134"/>
      </rPr>
      <t>座）</t>
    </r>
  </si>
  <si>
    <t>发放金额（元）</t>
  </si>
  <si>
    <t>余额（元）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</si>
</sst>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小标宋"/>
      <charset val="134"/>
    </font>
    <font>
      <sz val="18"/>
      <name val="Times New Roman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楷体_GB2312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>
      <alignment vertical="center"/>
    </xf>
    <xf numFmtId="178" fontId="1" fillId="0" borderId="0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40"/>
  <sheetViews>
    <sheetView tabSelected="1" workbookViewId="0">
      <selection activeCell="A1" sqref="A1"/>
    </sheetView>
  </sheetViews>
  <sheetFormatPr defaultColWidth="9" defaultRowHeight="15.75"/>
  <cols>
    <col min="1" max="1" width="8.125" style="1" customWidth="1"/>
    <col min="2" max="8" width="15.625" style="1" customWidth="1"/>
    <col min="9" max="9" width="10.125" style="1" customWidth="1"/>
    <col min="10" max="10" width="10.375" style="1"/>
    <col min="11" max="243" width="9" style="1"/>
    <col min="244" max="244" width="8.125" style="1" customWidth="1"/>
    <col min="245" max="245" width="13.25" style="1" customWidth="1"/>
    <col min="246" max="250" width="11" style="1" customWidth="1"/>
    <col min="251" max="499" width="9" style="1"/>
    <col min="500" max="500" width="8.125" style="1" customWidth="1"/>
    <col min="501" max="501" width="13.25" style="1" customWidth="1"/>
    <col min="502" max="506" width="11" style="1" customWidth="1"/>
    <col min="507" max="755" width="9" style="1"/>
    <col min="756" max="756" width="8.125" style="1" customWidth="1"/>
    <col min="757" max="757" width="13.25" style="1" customWidth="1"/>
    <col min="758" max="762" width="11" style="1" customWidth="1"/>
    <col min="763" max="1011" width="9" style="1"/>
    <col min="1012" max="1012" width="8.125" style="1" customWidth="1"/>
    <col min="1013" max="1013" width="13.25" style="1" customWidth="1"/>
    <col min="1014" max="1018" width="11" style="1" customWidth="1"/>
    <col min="1019" max="1267" width="9" style="1"/>
    <col min="1268" max="1268" width="8.125" style="1" customWidth="1"/>
    <col min="1269" max="1269" width="13.25" style="1" customWidth="1"/>
    <col min="1270" max="1274" width="11" style="1" customWidth="1"/>
    <col min="1275" max="1523" width="9" style="1"/>
    <col min="1524" max="1524" width="8.125" style="1" customWidth="1"/>
    <col min="1525" max="1525" width="13.25" style="1" customWidth="1"/>
    <col min="1526" max="1530" width="11" style="1" customWidth="1"/>
    <col min="1531" max="1779" width="9" style="1"/>
    <col min="1780" max="1780" width="8.125" style="1" customWidth="1"/>
    <col min="1781" max="1781" width="13.25" style="1" customWidth="1"/>
    <col min="1782" max="1786" width="11" style="1" customWidth="1"/>
    <col min="1787" max="2035" width="9" style="1"/>
    <col min="2036" max="2036" width="8.125" style="1" customWidth="1"/>
    <col min="2037" max="2037" width="13.25" style="1" customWidth="1"/>
    <col min="2038" max="2042" width="11" style="1" customWidth="1"/>
    <col min="2043" max="2291" width="9" style="1"/>
    <col min="2292" max="2292" width="8.125" style="1" customWidth="1"/>
    <col min="2293" max="2293" width="13.25" style="1" customWidth="1"/>
    <col min="2294" max="2298" width="11" style="1" customWidth="1"/>
    <col min="2299" max="2547" width="9" style="1"/>
    <col min="2548" max="2548" width="8.125" style="1" customWidth="1"/>
    <col min="2549" max="2549" width="13.25" style="1" customWidth="1"/>
    <col min="2550" max="2554" width="11" style="1" customWidth="1"/>
    <col min="2555" max="2803" width="9" style="1"/>
    <col min="2804" max="2804" width="8.125" style="1" customWidth="1"/>
    <col min="2805" max="2805" width="13.25" style="1" customWidth="1"/>
    <col min="2806" max="2810" width="11" style="1" customWidth="1"/>
    <col min="2811" max="3059" width="9" style="1"/>
    <col min="3060" max="3060" width="8.125" style="1" customWidth="1"/>
    <col min="3061" max="3061" width="13.25" style="1" customWidth="1"/>
    <col min="3062" max="3066" width="11" style="1" customWidth="1"/>
    <col min="3067" max="3315" width="9" style="1"/>
    <col min="3316" max="3316" width="8.125" style="1" customWidth="1"/>
    <col min="3317" max="3317" width="13.25" style="1" customWidth="1"/>
    <col min="3318" max="3322" width="11" style="1" customWidth="1"/>
    <col min="3323" max="3571" width="9" style="1"/>
    <col min="3572" max="3572" width="8.125" style="1" customWidth="1"/>
    <col min="3573" max="3573" width="13.25" style="1" customWidth="1"/>
    <col min="3574" max="3578" width="11" style="1" customWidth="1"/>
    <col min="3579" max="3827" width="9" style="1"/>
    <col min="3828" max="3828" width="8.125" style="1" customWidth="1"/>
    <col min="3829" max="3829" width="13.25" style="1" customWidth="1"/>
    <col min="3830" max="3834" width="11" style="1" customWidth="1"/>
    <col min="3835" max="4083" width="9" style="1"/>
    <col min="4084" max="4084" width="8.125" style="1" customWidth="1"/>
    <col min="4085" max="4085" width="13.25" style="1" customWidth="1"/>
    <col min="4086" max="4090" width="11" style="1" customWidth="1"/>
    <col min="4091" max="4339" width="9" style="1"/>
    <col min="4340" max="4340" width="8.125" style="1" customWidth="1"/>
    <col min="4341" max="4341" width="13.25" style="1" customWidth="1"/>
    <col min="4342" max="4346" width="11" style="1" customWidth="1"/>
    <col min="4347" max="4595" width="9" style="1"/>
    <col min="4596" max="4596" width="8.125" style="1" customWidth="1"/>
    <col min="4597" max="4597" width="13.25" style="1" customWidth="1"/>
    <col min="4598" max="4602" width="11" style="1" customWidth="1"/>
    <col min="4603" max="4851" width="9" style="1"/>
    <col min="4852" max="4852" width="8.125" style="1" customWidth="1"/>
    <col min="4853" max="4853" width="13.25" style="1" customWidth="1"/>
    <col min="4854" max="4858" width="11" style="1" customWidth="1"/>
    <col min="4859" max="5107" width="9" style="1"/>
    <col min="5108" max="5108" width="8.125" style="1" customWidth="1"/>
    <col min="5109" max="5109" width="13.25" style="1" customWidth="1"/>
    <col min="5110" max="5114" width="11" style="1" customWidth="1"/>
    <col min="5115" max="5363" width="9" style="1"/>
    <col min="5364" max="5364" width="8.125" style="1" customWidth="1"/>
    <col min="5365" max="5365" width="13.25" style="1" customWidth="1"/>
    <col min="5366" max="5370" width="11" style="1" customWidth="1"/>
    <col min="5371" max="5619" width="9" style="1"/>
    <col min="5620" max="5620" width="8.125" style="1" customWidth="1"/>
    <col min="5621" max="5621" width="13.25" style="1" customWidth="1"/>
    <col min="5622" max="5626" width="11" style="1" customWidth="1"/>
    <col min="5627" max="5875" width="9" style="1"/>
    <col min="5876" max="5876" width="8.125" style="1" customWidth="1"/>
    <col min="5877" max="5877" width="13.25" style="1" customWidth="1"/>
    <col min="5878" max="5882" width="11" style="1" customWidth="1"/>
    <col min="5883" max="6131" width="9" style="1"/>
    <col min="6132" max="6132" width="8.125" style="1" customWidth="1"/>
    <col min="6133" max="6133" width="13.25" style="1" customWidth="1"/>
    <col min="6134" max="6138" width="11" style="1" customWidth="1"/>
    <col min="6139" max="6387" width="9" style="1"/>
    <col min="6388" max="6388" width="8.125" style="1" customWidth="1"/>
    <col min="6389" max="6389" width="13.25" style="1" customWidth="1"/>
    <col min="6390" max="6394" width="11" style="1" customWidth="1"/>
    <col min="6395" max="6643" width="9" style="1"/>
    <col min="6644" max="6644" width="8.125" style="1" customWidth="1"/>
    <col min="6645" max="6645" width="13.25" style="1" customWidth="1"/>
    <col min="6646" max="6650" width="11" style="1" customWidth="1"/>
    <col min="6651" max="6899" width="9" style="1"/>
    <col min="6900" max="6900" width="8.125" style="1" customWidth="1"/>
    <col min="6901" max="6901" width="13.25" style="1" customWidth="1"/>
    <col min="6902" max="6906" width="11" style="1" customWidth="1"/>
    <col min="6907" max="7155" width="9" style="1"/>
    <col min="7156" max="7156" width="8.125" style="1" customWidth="1"/>
    <col min="7157" max="7157" width="13.25" style="1" customWidth="1"/>
    <col min="7158" max="7162" width="11" style="1" customWidth="1"/>
    <col min="7163" max="7411" width="9" style="1"/>
    <col min="7412" max="7412" width="8.125" style="1" customWidth="1"/>
    <col min="7413" max="7413" width="13.25" style="1" customWidth="1"/>
    <col min="7414" max="7418" width="11" style="1" customWidth="1"/>
    <col min="7419" max="7667" width="9" style="1"/>
    <col min="7668" max="7668" width="8.125" style="1" customWidth="1"/>
    <col min="7669" max="7669" width="13.25" style="1" customWidth="1"/>
    <col min="7670" max="7674" width="11" style="1" customWidth="1"/>
    <col min="7675" max="7923" width="9" style="1"/>
    <col min="7924" max="7924" width="8.125" style="1" customWidth="1"/>
    <col min="7925" max="7925" width="13.25" style="1" customWidth="1"/>
    <col min="7926" max="7930" width="11" style="1" customWidth="1"/>
    <col min="7931" max="8179" width="9" style="1"/>
    <col min="8180" max="8180" width="8.125" style="1" customWidth="1"/>
    <col min="8181" max="8181" width="13.25" style="1" customWidth="1"/>
    <col min="8182" max="8186" width="11" style="1" customWidth="1"/>
    <col min="8187" max="8435" width="9" style="1"/>
    <col min="8436" max="8436" width="8.125" style="1" customWidth="1"/>
    <col min="8437" max="8437" width="13.25" style="1" customWidth="1"/>
    <col min="8438" max="8442" width="11" style="1" customWidth="1"/>
    <col min="8443" max="8691" width="9" style="1"/>
    <col min="8692" max="8692" width="8.125" style="1" customWidth="1"/>
    <col min="8693" max="8693" width="13.25" style="1" customWidth="1"/>
    <col min="8694" max="8698" width="11" style="1" customWidth="1"/>
    <col min="8699" max="8947" width="9" style="1"/>
    <col min="8948" max="8948" width="8.125" style="1" customWidth="1"/>
    <col min="8949" max="8949" width="13.25" style="1" customWidth="1"/>
    <col min="8950" max="8954" width="11" style="1" customWidth="1"/>
    <col min="8955" max="9203" width="9" style="1"/>
    <col min="9204" max="9204" width="8.125" style="1" customWidth="1"/>
    <col min="9205" max="9205" width="13.25" style="1" customWidth="1"/>
    <col min="9206" max="9210" width="11" style="1" customWidth="1"/>
    <col min="9211" max="9459" width="9" style="1"/>
    <col min="9460" max="9460" width="8.125" style="1" customWidth="1"/>
    <col min="9461" max="9461" width="13.25" style="1" customWidth="1"/>
    <col min="9462" max="9466" width="11" style="1" customWidth="1"/>
    <col min="9467" max="9715" width="9" style="1"/>
    <col min="9716" max="9716" width="8.125" style="1" customWidth="1"/>
    <col min="9717" max="9717" width="13.25" style="1" customWidth="1"/>
    <col min="9718" max="9722" width="11" style="1" customWidth="1"/>
    <col min="9723" max="9971" width="9" style="1"/>
    <col min="9972" max="9972" width="8.125" style="1" customWidth="1"/>
    <col min="9973" max="9973" width="13.25" style="1" customWidth="1"/>
    <col min="9974" max="9978" width="11" style="1" customWidth="1"/>
    <col min="9979" max="10227" width="9" style="1"/>
    <col min="10228" max="10228" width="8.125" style="1" customWidth="1"/>
    <col min="10229" max="10229" width="13.25" style="1" customWidth="1"/>
    <col min="10230" max="10234" width="11" style="1" customWidth="1"/>
    <col min="10235" max="10483" width="9" style="1"/>
    <col min="10484" max="10484" width="8.125" style="1" customWidth="1"/>
    <col min="10485" max="10485" width="13.25" style="1" customWidth="1"/>
    <col min="10486" max="10490" width="11" style="1" customWidth="1"/>
    <col min="10491" max="10739" width="9" style="1"/>
    <col min="10740" max="10740" width="8.125" style="1" customWidth="1"/>
    <col min="10741" max="10741" width="13.25" style="1" customWidth="1"/>
    <col min="10742" max="10746" width="11" style="1" customWidth="1"/>
    <col min="10747" max="10995" width="9" style="1"/>
    <col min="10996" max="10996" width="8.125" style="1" customWidth="1"/>
    <col min="10997" max="10997" width="13.25" style="1" customWidth="1"/>
    <col min="10998" max="11002" width="11" style="1" customWidth="1"/>
    <col min="11003" max="11251" width="9" style="1"/>
    <col min="11252" max="11252" width="8.125" style="1" customWidth="1"/>
    <col min="11253" max="11253" width="13.25" style="1" customWidth="1"/>
    <col min="11254" max="11258" width="11" style="1" customWidth="1"/>
    <col min="11259" max="11507" width="9" style="1"/>
    <col min="11508" max="11508" width="8.125" style="1" customWidth="1"/>
    <col min="11509" max="11509" width="13.25" style="1" customWidth="1"/>
    <col min="11510" max="11514" width="11" style="1" customWidth="1"/>
    <col min="11515" max="11763" width="9" style="1"/>
    <col min="11764" max="11764" width="8.125" style="1" customWidth="1"/>
    <col min="11765" max="11765" width="13.25" style="1" customWidth="1"/>
    <col min="11766" max="11770" width="11" style="1" customWidth="1"/>
    <col min="11771" max="12019" width="9" style="1"/>
    <col min="12020" max="12020" width="8.125" style="1" customWidth="1"/>
    <col min="12021" max="12021" width="13.25" style="1" customWidth="1"/>
    <col min="12022" max="12026" width="11" style="1" customWidth="1"/>
    <col min="12027" max="12275" width="9" style="1"/>
    <col min="12276" max="12276" width="8.125" style="1" customWidth="1"/>
    <col min="12277" max="12277" width="13.25" style="1" customWidth="1"/>
    <col min="12278" max="12282" width="11" style="1" customWidth="1"/>
    <col min="12283" max="12531" width="9" style="1"/>
    <col min="12532" max="12532" width="8.125" style="1" customWidth="1"/>
    <col min="12533" max="12533" width="13.25" style="1" customWidth="1"/>
    <col min="12534" max="12538" width="11" style="1" customWidth="1"/>
    <col min="12539" max="12787" width="9" style="1"/>
    <col min="12788" max="12788" width="8.125" style="1" customWidth="1"/>
    <col min="12789" max="12789" width="13.25" style="1" customWidth="1"/>
    <col min="12790" max="12794" width="11" style="1" customWidth="1"/>
    <col min="12795" max="13043" width="9" style="1"/>
    <col min="13044" max="13044" width="8.125" style="1" customWidth="1"/>
    <col min="13045" max="13045" width="13.25" style="1" customWidth="1"/>
    <col min="13046" max="13050" width="11" style="1" customWidth="1"/>
    <col min="13051" max="13299" width="9" style="1"/>
    <col min="13300" max="13300" width="8.125" style="1" customWidth="1"/>
    <col min="13301" max="13301" width="13.25" style="1" customWidth="1"/>
    <col min="13302" max="13306" width="11" style="1" customWidth="1"/>
    <col min="13307" max="13555" width="9" style="1"/>
    <col min="13556" max="13556" width="8.125" style="1" customWidth="1"/>
    <col min="13557" max="13557" width="13.25" style="1" customWidth="1"/>
    <col min="13558" max="13562" width="11" style="1" customWidth="1"/>
    <col min="13563" max="13811" width="9" style="1"/>
    <col min="13812" max="13812" width="8.125" style="1" customWidth="1"/>
    <col min="13813" max="13813" width="13.25" style="1" customWidth="1"/>
    <col min="13814" max="13818" width="11" style="1" customWidth="1"/>
    <col min="13819" max="14067" width="9" style="1"/>
    <col min="14068" max="14068" width="8.125" style="1" customWidth="1"/>
    <col min="14069" max="14069" width="13.25" style="1" customWidth="1"/>
    <col min="14070" max="14074" width="11" style="1" customWidth="1"/>
    <col min="14075" max="14323" width="9" style="1"/>
    <col min="14324" max="14324" width="8.125" style="1" customWidth="1"/>
    <col min="14325" max="14325" width="13.25" style="1" customWidth="1"/>
    <col min="14326" max="14330" width="11" style="1" customWidth="1"/>
    <col min="14331" max="14579" width="9" style="1"/>
    <col min="14580" max="14580" width="8.125" style="1" customWidth="1"/>
    <col min="14581" max="14581" width="13.25" style="1" customWidth="1"/>
    <col min="14582" max="14586" width="11" style="1" customWidth="1"/>
    <col min="14587" max="14835" width="9" style="1"/>
    <col min="14836" max="14836" width="8.125" style="1" customWidth="1"/>
    <col min="14837" max="14837" width="13.25" style="1" customWidth="1"/>
    <col min="14838" max="14842" width="11" style="1" customWidth="1"/>
    <col min="14843" max="15091" width="9" style="1"/>
    <col min="15092" max="15092" width="8.125" style="1" customWidth="1"/>
    <col min="15093" max="15093" width="13.25" style="1" customWidth="1"/>
    <col min="15094" max="15098" width="11" style="1" customWidth="1"/>
    <col min="15099" max="15347" width="9" style="1"/>
    <col min="15348" max="15348" width="8.125" style="1" customWidth="1"/>
    <col min="15349" max="15349" width="13.25" style="1" customWidth="1"/>
    <col min="15350" max="15354" width="11" style="1" customWidth="1"/>
    <col min="15355" max="15603" width="9" style="1"/>
    <col min="15604" max="15604" width="8.125" style="1" customWidth="1"/>
    <col min="15605" max="15605" width="13.25" style="1" customWidth="1"/>
    <col min="15606" max="15610" width="11" style="1" customWidth="1"/>
    <col min="15611" max="15859" width="9" style="1"/>
    <col min="15860" max="15860" width="8.125" style="1" customWidth="1"/>
    <col min="15861" max="15861" width="13.25" style="1" customWidth="1"/>
    <col min="15862" max="15866" width="11" style="1" customWidth="1"/>
    <col min="15867" max="16115" width="9" style="1"/>
    <col min="16116" max="16116" width="8.125" style="1" customWidth="1"/>
    <col min="16117" max="16117" width="13.25" style="1" customWidth="1"/>
    <col min="16118" max="16122" width="11" style="1" customWidth="1"/>
    <col min="16123" max="16384" width="9" style="1"/>
  </cols>
  <sheetData>
    <row r="2" ht="53.25" customHeight="1" spans="1:8">
      <c r="A2" s="2" t="s">
        <v>0</v>
      </c>
      <c r="B2" s="3"/>
      <c r="C2" s="3"/>
      <c r="D2" s="3"/>
      <c r="E2" s="3"/>
      <c r="F2" s="3"/>
      <c r="G2" s="3"/>
      <c r="H2" s="3"/>
    </row>
    <row r="3" ht="21.75" customHeight="1" spans="1:8">
      <c r="A3" s="4" t="s">
        <v>1</v>
      </c>
      <c r="B3" s="4"/>
      <c r="C3" s="5" t="s">
        <v>2</v>
      </c>
      <c r="D3" s="5"/>
      <c r="E3" s="5"/>
      <c r="F3" s="5"/>
      <c r="G3" s="5"/>
      <c r="H3" s="5" t="s">
        <v>3</v>
      </c>
    </row>
    <row r="4" ht="25.5" customHeight="1" spans="1:8">
      <c r="A4" s="4"/>
      <c r="B4" s="4"/>
      <c r="C4" s="5" t="s">
        <v>4</v>
      </c>
      <c r="D4" s="5"/>
      <c r="E4" s="5"/>
      <c r="F4" s="5" t="s">
        <v>5</v>
      </c>
      <c r="G4" s="5" t="s">
        <v>6</v>
      </c>
      <c r="H4" s="5"/>
    </row>
    <row r="5" ht="50.25" customHeight="1" spans="1:8">
      <c r="A5" s="4"/>
      <c r="B5" s="4"/>
      <c r="C5" s="5" t="s">
        <v>7</v>
      </c>
      <c r="D5" s="5" t="s">
        <v>8</v>
      </c>
      <c r="E5" s="6" t="s">
        <v>9</v>
      </c>
      <c r="F5" s="5" t="s">
        <v>10</v>
      </c>
      <c r="G5" s="5"/>
      <c r="H5" s="5"/>
    </row>
    <row r="6" ht="26" customHeight="1" spans="1:8">
      <c r="A6" s="7" t="s">
        <v>11</v>
      </c>
      <c r="B6" s="7" t="s">
        <v>12</v>
      </c>
      <c r="C6" s="8">
        <v>11</v>
      </c>
      <c r="D6" s="8">
        <v>37</v>
      </c>
      <c r="E6" s="9">
        <f>C6+D6</f>
        <v>48</v>
      </c>
      <c r="F6" s="8">
        <v>367</v>
      </c>
      <c r="G6" s="8">
        <f>E6+F6</f>
        <v>415</v>
      </c>
      <c r="H6" s="8">
        <v>350</v>
      </c>
    </row>
    <row r="7" ht="26" customHeight="1" spans="1:8">
      <c r="A7" s="7"/>
      <c r="B7" s="7" t="s">
        <v>13</v>
      </c>
      <c r="C7" s="8">
        <v>205</v>
      </c>
      <c r="D7" s="8">
        <v>597</v>
      </c>
      <c r="E7" s="9">
        <f t="shared" ref="E7:E29" si="0">C7+D7</f>
        <v>802</v>
      </c>
      <c r="F7" s="8">
        <v>8428</v>
      </c>
      <c r="G7" s="8">
        <f t="shared" ref="G7:G29" si="1">E7+F7</f>
        <v>9230</v>
      </c>
      <c r="H7" s="8">
        <v>1750</v>
      </c>
    </row>
    <row r="8" ht="26" customHeight="1" spans="1:8">
      <c r="A8" s="7" t="s">
        <v>14</v>
      </c>
      <c r="B8" s="7" t="s">
        <v>12</v>
      </c>
      <c r="C8" s="8">
        <v>9</v>
      </c>
      <c r="D8" s="8">
        <v>37</v>
      </c>
      <c r="E8" s="9">
        <f t="shared" si="0"/>
        <v>46</v>
      </c>
      <c r="F8" s="8">
        <v>367</v>
      </c>
      <c r="G8" s="8">
        <f t="shared" si="1"/>
        <v>413</v>
      </c>
      <c r="H8" s="8">
        <v>350</v>
      </c>
    </row>
    <row r="9" ht="26" customHeight="1" spans="1:8">
      <c r="A9" s="7"/>
      <c r="B9" s="7" t="s">
        <v>13</v>
      </c>
      <c r="C9" s="8">
        <v>148</v>
      </c>
      <c r="D9" s="8">
        <v>597</v>
      </c>
      <c r="E9" s="9">
        <f t="shared" si="0"/>
        <v>745</v>
      </c>
      <c r="F9" s="8">
        <v>8428</v>
      </c>
      <c r="G9" s="8">
        <f t="shared" si="1"/>
        <v>9173</v>
      </c>
      <c r="H9" s="8">
        <v>1750</v>
      </c>
    </row>
    <row r="10" ht="26" customHeight="1" spans="1:8">
      <c r="A10" s="7" t="s">
        <v>15</v>
      </c>
      <c r="B10" s="7" t="s">
        <v>12</v>
      </c>
      <c r="C10" s="8">
        <v>9</v>
      </c>
      <c r="D10" s="8">
        <v>37</v>
      </c>
      <c r="E10" s="9">
        <f t="shared" si="0"/>
        <v>46</v>
      </c>
      <c r="F10" s="8">
        <v>367</v>
      </c>
      <c r="G10" s="8">
        <f t="shared" si="1"/>
        <v>413</v>
      </c>
      <c r="H10" s="8">
        <v>350</v>
      </c>
    </row>
    <row r="11" ht="26" customHeight="1" spans="1:8">
      <c r="A11" s="7"/>
      <c r="B11" s="7" t="s">
        <v>13</v>
      </c>
      <c r="C11" s="8">
        <v>148</v>
      </c>
      <c r="D11" s="8">
        <v>597</v>
      </c>
      <c r="E11" s="9">
        <f t="shared" si="0"/>
        <v>745</v>
      </c>
      <c r="F11" s="8">
        <v>8428</v>
      </c>
      <c r="G11" s="8">
        <f t="shared" si="1"/>
        <v>9173</v>
      </c>
      <c r="H11" s="8">
        <v>1750</v>
      </c>
    </row>
    <row r="12" ht="26" customHeight="1" spans="1:8">
      <c r="A12" s="7" t="s">
        <v>16</v>
      </c>
      <c r="B12" s="7" t="s">
        <v>12</v>
      </c>
      <c r="C12" s="8">
        <v>8</v>
      </c>
      <c r="D12" s="8">
        <v>37</v>
      </c>
      <c r="E12" s="9">
        <f t="shared" si="0"/>
        <v>45</v>
      </c>
      <c r="F12" s="8">
        <v>365</v>
      </c>
      <c r="G12" s="8">
        <f t="shared" si="1"/>
        <v>410</v>
      </c>
      <c r="H12" s="8">
        <v>350</v>
      </c>
    </row>
    <row r="13" ht="26" customHeight="1" spans="1:8">
      <c r="A13" s="7"/>
      <c r="B13" s="7" t="s">
        <v>13</v>
      </c>
      <c r="C13" s="8">
        <v>131</v>
      </c>
      <c r="D13" s="8">
        <v>597</v>
      </c>
      <c r="E13" s="9">
        <f t="shared" si="0"/>
        <v>728</v>
      </c>
      <c r="F13" s="8">
        <v>8402</v>
      </c>
      <c r="G13" s="8">
        <f t="shared" si="1"/>
        <v>9130</v>
      </c>
      <c r="H13" s="8">
        <v>1750</v>
      </c>
    </row>
    <row r="14" ht="26" customHeight="1" spans="1:8">
      <c r="A14" s="7" t="s">
        <v>17</v>
      </c>
      <c r="B14" s="7" t="s">
        <v>12</v>
      </c>
      <c r="C14" s="8">
        <v>8</v>
      </c>
      <c r="D14" s="8">
        <v>37</v>
      </c>
      <c r="E14" s="9">
        <f t="shared" si="0"/>
        <v>45</v>
      </c>
      <c r="F14" s="8">
        <v>365</v>
      </c>
      <c r="G14" s="8">
        <f t="shared" si="1"/>
        <v>410</v>
      </c>
      <c r="H14" s="8">
        <v>350</v>
      </c>
    </row>
    <row r="15" ht="26" customHeight="1" spans="1:8">
      <c r="A15" s="7"/>
      <c r="B15" s="7" t="s">
        <v>13</v>
      </c>
      <c r="C15" s="8">
        <v>131</v>
      </c>
      <c r="D15" s="8">
        <v>597</v>
      </c>
      <c r="E15" s="9">
        <f t="shared" si="0"/>
        <v>728</v>
      </c>
      <c r="F15" s="8">
        <v>8402</v>
      </c>
      <c r="G15" s="8">
        <f t="shared" si="1"/>
        <v>9130</v>
      </c>
      <c r="H15" s="8">
        <v>1750</v>
      </c>
    </row>
    <row r="16" ht="26" customHeight="1" spans="1:8">
      <c r="A16" s="7" t="s">
        <v>18</v>
      </c>
      <c r="B16" s="7" t="s">
        <v>12</v>
      </c>
      <c r="C16" s="8">
        <v>8</v>
      </c>
      <c r="D16" s="8">
        <v>37</v>
      </c>
      <c r="E16" s="9">
        <f t="shared" si="0"/>
        <v>45</v>
      </c>
      <c r="F16" s="8">
        <v>367</v>
      </c>
      <c r="G16" s="8">
        <f t="shared" si="1"/>
        <v>412</v>
      </c>
      <c r="H16" s="8">
        <v>350</v>
      </c>
    </row>
    <row r="17" ht="26" customHeight="1" spans="1:8">
      <c r="A17" s="7"/>
      <c r="B17" s="7" t="s">
        <v>13</v>
      </c>
      <c r="C17" s="8">
        <v>131</v>
      </c>
      <c r="D17" s="8">
        <v>597</v>
      </c>
      <c r="E17" s="9">
        <f t="shared" si="0"/>
        <v>728</v>
      </c>
      <c r="F17" s="8">
        <v>8428</v>
      </c>
      <c r="G17" s="8">
        <f t="shared" si="1"/>
        <v>9156</v>
      </c>
      <c r="H17" s="8">
        <v>1750</v>
      </c>
    </row>
    <row r="18" ht="26" customHeight="1" spans="1:8">
      <c r="A18" s="7" t="s">
        <v>19</v>
      </c>
      <c r="B18" s="7" t="s">
        <v>12</v>
      </c>
      <c r="C18" s="8">
        <v>8</v>
      </c>
      <c r="D18" s="8">
        <v>37</v>
      </c>
      <c r="E18" s="9">
        <f t="shared" si="0"/>
        <v>45</v>
      </c>
      <c r="F18" s="8">
        <v>367</v>
      </c>
      <c r="G18" s="8">
        <f t="shared" si="1"/>
        <v>412</v>
      </c>
      <c r="H18" s="8">
        <v>350</v>
      </c>
    </row>
    <row r="19" ht="26" customHeight="1" spans="1:8">
      <c r="A19" s="7"/>
      <c r="B19" s="7" t="s">
        <v>13</v>
      </c>
      <c r="C19" s="8">
        <v>131</v>
      </c>
      <c r="D19" s="8">
        <v>597</v>
      </c>
      <c r="E19" s="9">
        <f t="shared" si="0"/>
        <v>728</v>
      </c>
      <c r="F19" s="8">
        <v>8428</v>
      </c>
      <c r="G19" s="8">
        <f t="shared" si="1"/>
        <v>9156</v>
      </c>
      <c r="H19" s="8">
        <v>1750</v>
      </c>
    </row>
    <row r="20" ht="26" customHeight="1" spans="1:8">
      <c r="A20" s="7" t="s">
        <v>20</v>
      </c>
      <c r="B20" s="7" t="s">
        <v>12</v>
      </c>
      <c r="C20" s="8">
        <v>8</v>
      </c>
      <c r="D20" s="8">
        <v>37</v>
      </c>
      <c r="E20" s="9">
        <f t="shared" si="0"/>
        <v>45</v>
      </c>
      <c r="F20" s="8">
        <v>367</v>
      </c>
      <c r="G20" s="8">
        <f t="shared" si="1"/>
        <v>412</v>
      </c>
      <c r="H20" s="8">
        <v>350</v>
      </c>
    </row>
    <row r="21" ht="26" customHeight="1" spans="1:8">
      <c r="A21" s="7"/>
      <c r="B21" s="7" t="s">
        <v>13</v>
      </c>
      <c r="C21" s="8">
        <v>131</v>
      </c>
      <c r="D21" s="8">
        <v>597</v>
      </c>
      <c r="E21" s="9">
        <f t="shared" si="0"/>
        <v>728</v>
      </c>
      <c r="F21" s="8">
        <v>8428</v>
      </c>
      <c r="G21" s="8">
        <f t="shared" si="1"/>
        <v>9156</v>
      </c>
      <c r="H21" s="8">
        <v>1750</v>
      </c>
    </row>
    <row r="22" ht="26" customHeight="1" spans="1:8">
      <c r="A22" s="7" t="s">
        <v>21</v>
      </c>
      <c r="B22" s="7" t="s">
        <v>12</v>
      </c>
      <c r="C22" s="8">
        <v>8</v>
      </c>
      <c r="D22" s="8">
        <v>37</v>
      </c>
      <c r="E22" s="9">
        <f t="shared" si="0"/>
        <v>45</v>
      </c>
      <c r="F22" s="8">
        <v>367</v>
      </c>
      <c r="G22" s="8">
        <f t="shared" si="1"/>
        <v>412</v>
      </c>
      <c r="H22" s="8">
        <v>350</v>
      </c>
    </row>
    <row r="23" ht="26" customHeight="1" spans="1:8">
      <c r="A23" s="7"/>
      <c r="B23" s="7" t="s">
        <v>13</v>
      </c>
      <c r="C23" s="8">
        <v>131</v>
      </c>
      <c r="D23" s="8">
        <v>597</v>
      </c>
      <c r="E23" s="9">
        <f t="shared" si="0"/>
        <v>728</v>
      </c>
      <c r="F23" s="8">
        <v>8428</v>
      </c>
      <c r="G23" s="8">
        <f t="shared" si="1"/>
        <v>9156</v>
      </c>
      <c r="H23" s="8">
        <v>1750</v>
      </c>
    </row>
    <row r="24" ht="26" customHeight="1" spans="1:8">
      <c r="A24" s="7" t="s">
        <v>22</v>
      </c>
      <c r="B24" s="7" t="s">
        <v>12</v>
      </c>
      <c r="C24" s="8">
        <v>7</v>
      </c>
      <c r="D24" s="8">
        <v>37</v>
      </c>
      <c r="E24" s="9">
        <f t="shared" si="0"/>
        <v>44</v>
      </c>
      <c r="F24" s="8">
        <v>367</v>
      </c>
      <c r="G24" s="8">
        <f t="shared" si="1"/>
        <v>411</v>
      </c>
      <c r="H24" s="8">
        <v>350</v>
      </c>
    </row>
    <row r="25" ht="26" customHeight="1" spans="1:8">
      <c r="A25" s="7"/>
      <c r="B25" s="7" t="s">
        <v>13</v>
      </c>
      <c r="C25" s="8">
        <v>122</v>
      </c>
      <c r="D25" s="8">
        <v>597</v>
      </c>
      <c r="E25" s="9">
        <f t="shared" si="0"/>
        <v>719</v>
      </c>
      <c r="F25" s="8">
        <v>8428</v>
      </c>
      <c r="G25" s="8">
        <f t="shared" si="1"/>
        <v>9147</v>
      </c>
      <c r="H25" s="8">
        <v>1750</v>
      </c>
    </row>
    <row r="26" ht="26" customHeight="1" spans="1:8">
      <c r="A26" s="7" t="s">
        <v>23</v>
      </c>
      <c r="B26" s="7" t="s">
        <v>12</v>
      </c>
      <c r="C26" s="8">
        <v>7</v>
      </c>
      <c r="D26" s="8">
        <v>37</v>
      </c>
      <c r="E26" s="9">
        <f t="shared" si="0"/>
        <v>44</v>
      </c>
      <c r="F26" s="8">
        <v>367</v>
      </c>
      <c r="G26" s="8">
        <f t="shared" si="1"/>
        <v>411</v>
      </c>
      <c r="H26" s="8">
        <v>350</v>
      </c>
    </row>
    <row r="27" ht="26" customHeight="1" spans="1:8">
      <c r="A27" s="7"/>
      <c r="B27" s="7" t="s">
        <v>13</v>
      </c>
      <c r="C27" s="8">
        <v>122</v>
      </c>
      <c r="D27" s="8">
        <v>597</v>
      </c>
      <c r="E27" s="9">
        <f t="shared" si="0"/>
        <v>719</v>
      </c>
      <c r="F27" s="8">
        <v>8428</v>
      </c>
      <c r="G27" s="8">
        <f t="shared" si="1"/>
        <v>9147</v>
      </c>
      <c r="H27" s="8">
        <v>1750</v>
      </c>
    </row>
    <row r="28" ht="26" customHeight="1" spans="1:8">
      <c r="A28" s="7" t="s">
        <v>24</v>
      </c>
      <c r="B28" s="7" t="s">
        <v>12</v>
      </c>
      <c r="C28" s="8">
        <v>7</v>
      </c>
      <c r="D28" s="8">
        <v>37</v>
      </c>
      <c r="E28" s="9">
        <f t="shared" si="0"/>
        <v>44</v>
      </c>
      <c r="F28" s="8">
        <v>367</v>
      </c>
      <c r="G28" s="8">
        <f t="shared" si="1"/>
        <v>411</v>
      </c>
      <c r="H28" s="8">
        <v>350</v>
      </c>
    </row>
    <row r="29" ht="26" customHeight="1" spans="1:8">
      <c r="A29" s="7"/>
      <c r="B29" s="7" t="s">
        <v>13</v>
      </c>
      <c r="C29" s="8">
        <v>122</v>
      </c>
      <c r="D29" s="8">
        <v>597</v>
      </c>
      <c r="E29" s="9">
        <f t="shared" si="0"/>
        <v>719</v>
      </c>
      <c r="F29" s="8">
        <v>8428</v>
      </c>
      <c r="G29" s="8">
        <f t="shared" si="1"/>
        <v>9147</v>
      </c>
      <c r="H29" s="8">
        <v>1750</v>
      </c>
    </row>
    <row r="30" ht="26" customHeight="1" spans="1:8">
      <c r="A30" s="7" t="s">
        <v>25</v>
      </c>
      <c r="B30" s="7" t="s">
        <v>12</v>
      </c>
      <c r="C30" s="9">
        <f>C6+C8+C10+C12+C14+C16+C18+C20+C22+C24+C26+C28</f>
        <v>98</v>
      </c>
      <c r="D30" s="9">
        <f>D6+D8+D10+D12+D14+D16+D18+D20+D22+D24+D26+D28</f>
        <v>444</v>
      </c>
      <c r="E30" s="9">
        <f>E6+E8+E10+E12+E14+E16+E18+E20+E22+E24+E26+E28</f>
        <v>542</v>
      </c>
      <c r="F30" s="9">
        <f>F6+F8+F10+F12+F14+F16+F18+F20+F22+F24+F26+F28</f>
        <v>4400</v>
      </c>
      <c r="G30" s="9">
        <f>G6+G8+G10+G12+G14+G16+G18+G20+G22+G24+G26+G28</f>
        <v>4942</v>
      </c>
      <c r="H30" s="8">
        <f>350*12</f>
        <v>4200</v>
      </c>
    </row>
    <row r="31" ht="26" customHeight="1" spans="1:8">
      <c r="A31" s="7"/>
      <c r="B31" s="7" t="s">
        <v>13</v>
      </c>
      <c r="C31" s="9">
        <f>C7+C9+C11+C13+C15+C17+C19+C21+C23+C25+C27+C29</f>
        <v>1653</v>
      </c>
      <c r="D31" s="9">
        <f>D7+D9+D11+D13+D15+D17+D19+D21+D23+D25+D27+D29</f>
        <v>7164</v>
      </c>
      <c r="E31" s="9">
        <f>E7+E9+E11+E13+E15+E17+E19+E21+E23+E25+E27+E29</f>
        <v>8817</v>
      </c>
      <c r="F31" s="9">
        <f>F7+F9+F11+F13+F15+F17+F19+F21+F23+F25+F27+F29</f>
        <v>101084</v>
      </c>
      <c r="G31" s="9">
        <f>G7+G9+G11+G13+G15+G17+G19+G21+G23+G25+G27+G29</f>
        <v>109901</v>
      </c>
      <c r="H31" s="8">
        <f>1750*12</f>
        <v>21000</v>
      </c>
    </row>
    <row r="32" ht="36" customHeight="1" spans="1:8">
      <c r="A32" s="7" t="s">
        <v>26</v>
      </c>
      <c r="B32" s="7"/>
      <c r="C32" s="10">
        <f>C31*$F$38</f>
        <v>78567.09</v>
      </c>
      <c r="D32" s="10">
        <f>D31*$F$38</f>
        <v>340504.92</v>
      </c>
      <c r="E32" s="10">
        <f>C32+D32</f>
        <v>419072.01</v>
      </c>
      <c r="F32" s="8">
        <f>G37</f>
        <v>3390900</v>
      </c>
      <c r="G32" s="11">
        <f>E32+F32</f>
        <v>3809972.01</v>
      </c>
      <c r="H32" s="8">
        <v>1240000</v>
      </c>
    </row>
    <row r="33" ht="26" customHeight="1"/>
    <row r="34" ht="26" customHeight="1" spans="4:8">
      <c r="D34" s="12"/>
      <c r="E34" s="12" t="s">
        <v>2</v>
      </c>
      <c r="F34" s="13" t="s">
        <v>4</v>
      </c>
      <c r="G34" s="13" t="s">
        <v>5</v>
      </c>
      <c r="H34" s="12" t="s">
        <v>27</v>
      </c>
    </row>
    <row r="35" ht="26" customHeight="1" spans="4:9">
      <c r="D35" s="12" t="s">
        <v>28</v>
      </c>
      <c r="E35" s="14">
        <f>F35+G35</f>
        <v>4942</v>
      </c>
      <c r="F35" s="14">
        <v>542</v>
      </c>
      <c r="G35" s="14">
        <v>4400</v>
      </c>
      <c r="H35" s="14">
        <v>350</v>
      </c>
      <c r="I35" s="15"/>
    </row>
    <row r="36" ht="26" customHeight="1" spans="4:8">
      <c r="D36" s="12" t="s">
        <v>29</v>
      </c>
      <c r="E36" s="14"/>
      <c r="F36" s="14">
        <v>0.11</v>
      </c>
      <c r="G36" s="14">
        <v>0.89</v>
      </c>
      <c r="H36" s="14"/>
    </row>
    <row r="37" ht="26" customHeight="1" spans="4:9">
      <c r="D37" s="12" t="s">
        <v>30</v>
      </c>
      <c r="E37" s="14">
        <v>3810000</v>
      </c>
      <c r="F37" s="14">
        <f>E37*F36</f>
        <v>419100</v>
      </c>
      <c r="G37" s="14">
        <f>E37*G36</f>
        <v>3390900</v>
      </c>
      <c r="H37" s="14">
        <v>1240000</v>
      </c>
      <c r="I37" s="16"/>
    </row>
    <row r="38" ht="27" customHeight="1" spans="4:8">
      <c r="D38" s="5" t="s">
        <v>31</v>
      </c>
      <c r="E38" s="14"/>
      <c r="F38" s="14">
        <v>47.53</v>
      </c>
      <c r="G38" s="14">
        <v>3390900</v>
      </c>
      <c r="H38" s="14">
        <v>3542.85</v>
      </c>
    </row>
    <row r="39" ht="26" customHeight="1" spans="4:9">
      <c r="D39" s="12" t="s">
        <v>32</v>
      </c>
      <c r="E39" s="14">
        <f>F39+G39</f>
        <v>3809972.01</v>
      </c>
      <c r="F39" s="14">
        <f>F38*E31</f>
        <v>419072.01</v>
      </c>
      <c r="G39" s="14">
        <v>3390900</v>
      </c>
      <c r="H39" s="14">
        <f>H38*350</f>
        <v>1239997.5</v>
      </c>
      <c r="I39" s="16"/>
    </row>
    <row r="40" ht="26" customHeight="1" spans="4:9">
      <c r="D40" s="12" t="s">
        <v>33</v>
      </c>
      <c r="E40" s="14">
        <f>E37-E39</f>
        <v>27.9900000002235</v>
      </c>
      <c r="F40" s="14">
        <f>F37-F39</f>
        <v>27.9899999999907</v>
      </c>
      <c r="G40" s="14">
        <f>G37-G39</f>
        <v>0</v>
      </c>
      <c r="H40" s="14">
        <f>H37-H39</f>
        <v>2.5</v>
      </c>
      <c r="I40" s="16"/>
    </row>
  </sheetData>
  <mergeCells count="20">
    <mergeCell ref="A2:H2"/>
    <mergeCell ref="C3:G3"/>
    <mergeCell ref="C4:E4"/>
    <mergeCell ref="A32:B3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G4:G5"/>
    <mergeCell ref="H3:H5"/>
    <mergeCell ref="A3:B5"/>
  </mergeCells>
  <printOptions horizontalCentered="1"/>
  <pageMargins left="0.708661417322835" right="0.708661417322835" top="0.748031496062992" bottom="0.748031496062992" header="0.31496062992126" footer="0.31496062992126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陈鹏/安全监督科/潜江市道路运输管理处</dc:creator>
  <cp:lastModifiedBy>Get√</cp:lastModifiedBy>
  <dcterms:created xsi:type="dcterms:W3CDTF">2022-12-27T07:23:00Z</dcterms:created>
  <cp:lastPrinted>2023-10-10T01:25:00Z</cp:lastPrinted>
  <dcterms:modified xsi:type="dcterms:W3CDTF">2024-11-12T07:02:02Z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7FE26BB5E5BC41FEAA9899D81DE7DA2F_13</vt:lpwstr>
  </property>
  <property fmtid="{D5CDD505-2E9C-101B-9397-08002B2CF9AE}" pid="3" name="KSOProductBuildVer">
    <vt:lpwstr>2052-12.1.0.18608</vt:lpwstr>
  </property>
</Properties>
</file>