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<sst xmlns="http://schemas.openxmlformats.org/spreadsheetml/2006/main" count="61" uniqueCount="34">
  <si>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r>
      <t>2024</t>
    </r>
    <r>
      <rPr>
        <sz val="18"/>
        <rFont val="小标宋"/>
        <charset val="134"/>
      </rPr>
      <t xml:space="preserve">年度农村客运补贴资金和城市交通发展奖励资金发放测算表
</t>
    </r>
    <r>
      <rPr>
        <sz val="16"/>
        <rFont val="楷体_GB2312"/>
        <charset val="134"/>
      </rPr>
      <t>（农村道路客运发放标准：</t>
    </r>
    <r>
      <rPr>
        <sz val="16"/>
        <rFont val="Times New Roman"/>
        <charset val="134"/>
      </rPr>
      <t>49.71</t>
    </r>
    <r>
      <rPr>
        <sz val="16"/>
        <rFont val="楷体_GB2312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楷体_GB2312"/>
        <charset val="134"/>
      </rPr>
      <t>月</t>
    </r>
    <r>
      <rPr>
        <sz val="16"/>
        <rFont val="Times New Roman"/>
        <charset val="134"/>
      </rPr>
      <t>•</t>
    </r>
    <r>
      <rPr>
        <sz val="16"/>
        <rFont val="楷体_GB2312"/>
        <charset val="134"/>
      </rPr>
      <t>座，出租汽车客运发放标准：</t>
    </r>
    <r>
      <rPr>
        <sz val="16"/>
        <rFont val="Times New Roman"/>
        <charset val="134"/>
      </rPr>
      <t>3571.42/</t>
    </r>
    <r>
      <rPr>
        <sz val="16"/>
        <rFont val="楷体_GB2312"/>
        <charset val="134"/>
      </rPr>
      <t>年</t>
    </r>
    <r>
      <rPr>
        <sz val="16"/>
        <rFont val="Times New Roman"/>
        <charset val="134"/>
      </rPr>
      <t>•</t>
    </r>
    <r>
      <rPr>
        <sz val="16"/>
        <rFont val="楷体_GB2312"/>
        <charset val="134"/>
      </rPr>
      <t>车）</t>
    </r>
  </si>
  <si>
    <t xml:space="preserve">          企业名称
  月份                </t>
  </si>
  <si>
    <t>农村客运</t>
  </si>
  <si>
    <t>出租汽车客运</t>
  </si>
  <si>
    <t>农村道路客运</t>
  </si>
  <si>
    <t>城乡公交客运</t>
  </si>
  <si>
    <t>小计</t>
  </si>
  <si>
    <t>湖北潜江驰宇运输有限公司</t>
  </si>
  <si>
    <t>潜江市环宇汽车运输有限公司</t>
  </si>
  <si>
    <t>农村道路客运小计</t>
  </si>
  <si>
    <t>潜江市楚道交投公共交通有限公司</t>
  </si>
  <si>
    <r>
      <rPr>
        <sz val="12"/>
        <rFont val="黑体"/>
        <charset val="134"/>
      </rPr>
      <t>一月</t>
    </r>
  </si>
  <si>
    <r>
      <rPr>
        <sz val="12"/>
        <rFont val="黑体"/>
        <charset val="134"/>
      </rPr>
      <t>车辆数（辆）</t>
    </r>
  </si>
  <si>
    <r>
      <rPr>
        <sz val="12"/>
        <rFont val="黑体"/>
        <charset val="134"/>
      </rPr>
      <t>座位数（座）</t>
    </r>
  </si>
  <si>
    <r>
      <rPr>
        <sz val="12"/>
        <rFont val="黑体"/>
        <charset val="134"/>
      </rPr>
      <t>二月</t>
    </r>
  </si>
  <si>
    <r>
      <rPr>
        <sz val="12"/>
        <rFont val="黑体"/>
        <charset val="134"/>
      </rPr>
      <t>三月</t>
    </r>
  </si>
  <si>
    <r>
      <rPr>
        <sz val="12"/>
        <rFont val="黑体"/>
        <charset val="134"/>
      </rPr>
      <t>四月</t>
    </r>
  </si>
  <si>
    <r>
      <rPr>
        <sz val="12"/>
        <rFont val="黑体"/>
        <charset val="134"/>
      </rPr>
      <t>五月</t>
    </r>
  </si>
  <si>
    <r>
      <rPr>
        <sz val="12"/>
        <rFont val="黑体"/>
        <charset val="134"/>
      </rPr>
      <t>六月</t>
    </r>
  </si>
  <si>
    <r>
      <rPr>
        <sz val="12"/>
        <rFont val="黑体"/>
        <charset val="134"/>
      </rPr>
      <t>七月</t>
    </r>
  </si>
  <si>
    <r>
      <rPr>
        <sz val="12"/>
        <rFont val="黑体"/>
        <charset val="134"/>
      </rPr>
      <t>八月</t>
    </r>
  </si>
  <si>
    <r>
      <rPr>
        <sz val="12"/>
        <rFont val="黑体"/>
        <charset val="134"/>
      </rPr>
      <t>九月</t>
    </r>
  </si>
  <si>
    <r>
      <rPr>
        <sz val="12"/>
        <rFont val="黑体"/>
        <charset val="134"/>
      </rPr>
      <t>十月</t>
    </r>
  </si>
  <si>
    <r>
      <rPr>
        <sz val="12"/>
        <rFont val="黑体"/>
        <charset val="134"/>
      </rPr>
      <t>十一月</t>
    </r>
  </si>
  <si>
    <r>
      <rPr>
        <sz val="12"/>
        <rFont val="黑体"/>
        <charset val="134"/>
      </rPr>
      <t>十二月</t>
    </r>
  </si>
  <si>
    <r>
      <rPr>
        <sz val="12"/>
        <rFont val="黑体"/>
        <charset val="134"/>
      </rPr>
      <t>合计</t>
    </r>
  </si>
  <si>
    <r>
      <rPr>
        <sz val="12"/>
        <rFont val="黑体"/>
        <charset val="134"/>
      </rPr>
      <t>拨付资金
（单位：元）</t>
    </r>
  </si>
  <si>
    <t>出租汽车</t>
  </si>
  <si>
    <t>总数（辆）</t>
  </si>
  <si>
    <t>占比</t>
  </si>
  <si>
    <t>资金（元）</t>
  </si>
  <si>
    <r>
      <rPr>
        <sz val="12"/>
        <rFont val="黑体"/>
        <charset val="134"/>
      </rPr>
      <t>标准（道路客运：元/月</t>
    </r>
    <r>
      <rPr>
        <sz val="12"/>
        <rFont val="Times New Roman"/>
        <charset val="134"/>
      </rPr>
      <t>•</t>
    </r>
    <r>
      <rPr>
        <sz val="12"/>
        <rFont val="黑体"/>
        <charset val="134"/>
      </rPr>
      <t>座）</t>
    </r>
  </si>
  <si>
    <t>发放金额（元）</t>
  </si>
  <si>
    <t>余额（元）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</si>
</sst>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小标宋"/>
      <charset val="134"/>
    </font>
    <font>
      <sz val="16"/>
      <name val="楷体_GB2312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>
      <alignment vertical="center"/>
    </xf>
    <xf numFmtId="178" fontId="1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0"/>
  <sheetViews>
    <sheetView tabSelected="1" workbookViewId="0">
      <selection activeCell="K40" sqref="K40"/>
    </sheetView>
  </sheetViews>
  <sheetFormatPr defaultColWidth="9" defaultRowHeight="15.75"/>
  <cols>
    <col min="1" max="1" width="8.125" style="1" customWidth="1"/>
    <col min="2" max="8" width="15.625" style="1" customWidth="1"/>
    <col min="9" max="9" width="10.125" style="1" customWidth="1"/>
    <col min="10" max="10" width="10.375" style="1"/>
    <col min="11" max="241" width="9" style="1"/>
    <col min="242" max="242" width="8.125" style="1" customWidth="1"/>
    <col min="243" max="243" width="13.25" style="1" customWidth="1"/>
    <col min="244" max="248" width="11" style="1" customWidth="1"/>
    <col min="249" max="497" width="9" style="1"/>
    <col min="498" max="498" width="8.125" style="1" customWidth="1"/>
    <col min="499" max="499" width="13.25" style="1" customWidth="1"/>
    <col min="500" max="504" width="11" style="1" customWidth="1"/>
    <col min="505" max="753" width="9" style="1"/>
    <col min="754" max="754" width="8.125" style="1" customWidth="1"/>
    <col min="755" max="755" width="13.25" style="1" customWidth="1"/>
    <col min="756" max="760" width="11" style="1" customWidth="1"/>
    <col min="761" max="1009" width="9" style="1"/>
    <col min="1010" max="1010" width="8.125" style="1" customWidth="1"/>
    <col min="1011" max="1011" width="13.25" style="1" customWidth="1"/>
    <col min="1012" max="1016" width="11" style="1" customWidth="1"/>
    <col min="1017" max="1265" width="9" style="1"/>
    <col min="1266" max="1266" width="8.125" style="1" customWidth="1"/>
    <col min="1267" max="1267" width="13.25" style="1" customWidth="1"/>
    <col min="1268" max="1272" width="11" style="1" customWidth="1"/>
    <col min="1273" max="1521" width="9" style="1"/>
    <col min="1522" max="1522" width="8.125" style="1" customWidth="1"/>
    <col min="1523" max="1523" width="13.25" style="1" customWidth="1"/>
    <col min="1524" max="1528" width="11" style="1" customWidth="1"/>
    <col min="1529" max="1777" width="9" style="1"/>
    <col min="1778" max="1778" width="8.125" style="1" customWidth="1"/>
    <col min="1779" max="1779" width="13.25" style="1" customWidth="1"/>
    <col min="1780" max="1784" width="11" style="1" customWidth="1"/>
    <col min="1785" max="2033" width="9" style="1"/>
    <col min="2034" max="2034" width="8.125" style="1" customWidth="1"/>
    <col min="2035" max="2035" width="13.25" style="1" customWidth="1"/>
    <col min="2036" max="2040" width="11" style="1" customWidth="1"/>
    <col min="2041" max="2289" width="9" style="1"/>
    <col min="2290" max="2290" width="8.125" style="1" customWidth="1"/>
    <col min="2291" max="2291" width="13.25" style="1" customWidth="1"/>
    <col min="2292" max="2296" width="11" style="1" customWidth="1"/>
    <col min="2297" max="2545" width="9" style="1"/>
    <col min="2546" max="2546" width="8.125" style="1" customWidth="1"/>
    <col min="2547" max="2547" width="13.25" style="1" customWidth="1"/>
    <col min="2548" max="2552" width="11" style="1" customWidth="1"/>
    <col min="2553" max="2801" width="9" style="1"/>
    <col min="2802" max="2802" width="8.125" style="1" customWidth="1"/>
    <col min="2803" max="2803" width="13.25" style="1" customWidth="1"/>
    <col min="2804" max="2808" width="11" style="1" customWidth="1"/>
    <col min="2809" max="3057" width="9" style="1"/>
    <col min="3058" max="3058" width="8.125" style="1" customWidth="1"/>
    <col min="3059" max="3059" width="13.25" style="1" customWidth="1"/>
    <col min="3060" max="3064" width="11" style="1" customWidth="1"/>
    <col min="3065" max="3313" width="9" style="1"/>
    <col min="3314" max="3314" width="8.125" style="1" customWidth="1"/>
    <col min="3315" max="3315" width="13.25" style="1" customWidth="1"/>
    <col min="3316" max="3320" width="11" style="1" customWidth="1"/>
    <col min="3321" max="3569" width="9" style="1"/>
    <col min="3570" max="3570" width="8.125" style="1" customWidth="1"/>
    <col min="3571" max="3571" width="13.25" style="1" customWidth="1"/>
    <col min="3572" max="3576" width="11" style="1" customWidth="1"/>
    <col min="3577" max="3825" width="9" style="1"/>
    <col min="3826" max="3826" width="8.125" style="1" customWidth="1"/>
    <col min="3827" max="3827" width="13.25" style="1" customWidth="1"/>
    <col min="3828" max="3832" width="11" style="1" customWidth="1"/>
    <col min="3833" max="4081" width="9" style="1"/>
    <col min="4082" max="4082" width="8.125" style="1" customWidth="1"/>
    <col min="4083" max="4083" width="13.25" style="1" customWidth="1"/>
    <col min="4084" max="4088" width="11" style="1" customWidth="1"/>
    <col min="4089" max="4337" width="9" style="1"/>
    <col min="4338" max="4338" width="8.125" style="1" customWidth="1"/>
    <col min="4339" max="4339" width="13.25" style="1" customWidth="1"/>
    <col min="4340" max="4344" width="11" style="1" customWidth="1"/>
    <col min="4345" max="4593" width="9" style="1"/>
    <col min="4594" max="4594" width="8.125" style="1" customWidth="1"/>
    <col min="4595" max="4595" width="13.25" style="1" customWidth="1"/>
    <col min="4596" max="4600" width="11" style="1" customWidth="1"/>
    <col min="4601" max="4849" width="9" style="1"/>
    <col min="4850" max="4850" width="8.125" style="1" customWidth="1"/>
    <col min="4851" max="4851" width="13.25" style="1" customWidth="1"/>
    <col min="4852" max="4856" width="11" style="1" customWidth="1"/>
    <col min="4857" max="5105" width="9" style="1"/>
    <col min="5106" max="5106" width="8.125" style="1" customWidth="1"/>
    <col min="5107" max="5107" width="13.25" style="1" customWidth="1"/>
    <col min="5108" max="5112" width="11" style="1" customWidth="1"/>
    <col min="5113" max="5361" width="9" style="1"/>
    <col min="5362" max="5362" width="8.125" style="1" customWidth="1"/>
    <col min="5363" max="5363" width="13.25" style="1" customWidth="1"/>
    <col min="5364" max="5368" width="11" style="1" customWidth="1"/>
    <col min="5369" max="5617" width="9" style="1"/>
    <col min="5618" max="5618" width="8.125" style="1" customWidth="1"/>
    <col min="5619" max="5619" width="13.25" style="1" customWidth="1"/>
    <col min="5620" max="5624" width="11" style="1" customWidth="1"/>
    <col min="5625" max="5873" width="9" style="1"/>
    <col min="5874" max="5874" width="8.125" style="1" customWidth="1"/>
    <col min="5875" max="5875" width="13.25" style="1" customWidth="1"/>
    <col min="5876" max="5880" width="11" style="1" customWidth="1"/>
    <col min="5881" max="6129" width="9" style="1"/>
    <col min="6130" max="6130" width="8.125" style="1" customWidth="1"/>
    <col min="6131" max="6131" width="13.25" style="1" customWidth="1"/>
    <col min="6132" max="6136" width="11" style="1" customWidth="1"/>
    <col min="6137" max="6385" width="9" style="1"/>
    <col min="6386" max="6386" width="8.125" style="1" customWidth="1"/>
    <col min="6387" max="6387" width="13.25" style="1" customWidth="1"/>
    <col min="6388" max="6392" width="11" style="1" customWidth="1"/>
    <col min="6393" max="6641" width="9" style="1"/>
    <col min="6642" max="6642" width="8.125" style="1" customWidth="1"/>
    <col min="6643" max="6643" width="13.25" style="1" customWidth="1"/>
    <col min="6644" max="6648" width="11" style="1" customWidth="1"/>
    <col min="6649" max="6897" width="9" style="1"/>
    <col min="6898" max="6898" width="8.125" style="1" customWidth="1"/>
    <col min="6899" max="6899" width="13.25" style="1" customWidth="1"/>
    <col min="6900" max="6904" width="11" style="1" customWidth="1"/>
    <col min="6905" max="7153" width="9" style="1"/>
    <col min="7154" max="7154" width="8.125" style="1" customWidth="1"/>
    <col min="7155" max="7155" width="13.25" style="1" customWidth="1"/>
    <col min="7156" max="7160" width="11" style="1" customWidth="1"/>
    <col min="7161" max="7409" width="9" style="1"/>
    <col min="7410" max="7410" width="8.125" style="1" customWidth="1"/>
    <col min="7411" max="7411" width="13.25" style="1" customWidth="1"/>
    <col min="7412" max="7416" width="11" style="1" customWidth="1"/>
    <col min="7417" max="7665" width="9" style="1"/>
    <col min="7666" max="7666" width="8.125" style="1" customWidth="1"/>
    <col min="7667" max="7667" width="13.25" style="1" customWidth="1"/>
    <col min="7668" max="7672" width="11" style="1" customWidth="1"/>
    <col min="7673" max="7921" width="9" style="1"/>
    <col min="7922" max="7922" width="8.125" style="1" customWidth="1"/>
    <col min="7923" max="7923" width="13.25" style="1" customWidth="1"/>
    <col min="7924" max="7928" width="11" style="1" customWidth="1"/>
    <col min="7929" max="8177" width="9" style="1"/>
    <col min="8178" max="8178" width="8.125" style="1" customWidth="1"/>
    <col min="8179" max="8179" width="13.25" style="1" customWidth="1"/>
    <col min="8180" max="8184" width="11" style="1" customWidth="1"/>
    <col min="8185" max="8433" width="9" style="1"/>
    <col min="8434" max="8434" width="8.125" style="1" customWidth="1"/>
    <col min="8435" max="8435" width="13.25" style="1" customWidth="1"/>
    <col min="8436" max="8440" width="11" style="1" customWidth="1"/>
    <col min="8441" max="8689" width="9" style="1"/>
    <col min="8690" max="8690" width="8.125" style="1" customWidth="1"/>
    <col min="8691" max="8691" width="13.25" style="1" customWidth="1"/>
    <col min="8692" max="8696" width="11" style="1" customWidth="1"/>
    <col min="8697" max="8945" width="9" style="1"/>
    <col min="8946" max="8946" width="8.125" style="1" customWidth="1"/>
    <col min="8947" max="8947" width="13.25" style="1" customWidth="1"/>
    <col min="8948" max="8952" width="11" style="1" customWidth="1"/>
    <col min="8953" max="9201" width="9" style="1"/>
    <col min="9202" max="9202" width="8.125" style="1" customWidth="1"/>
    <col min="9203" max="9203" width="13.25" style="1" customWidth="1"/>
    <col min="9204" max="9208" width="11" style="1" customWidth="1"/>
    <col min="9209" max="9457" width="9" style="1"/>
    <col min="9458" max="9458" width="8.125" style="1" customWidth="1"/>
    <col min="9459" max="9459" width="13.25" style="1" customWidth="1"/>
    <col min="9460" max="9464" width="11" style="1" customWidth="1"/>
    <col min="9465" max="9713" width="9" style="1"/>
    <col min="9714" max="9714" width="8.125" style="1" customWidth="1"/>
    <col min="9715" max="9715" width="13.25" style="1" customWidth="1"/>
    <col min="9716" max="9720" width="11" style="1" customWidth="1"/>
    <col min="9721" max="9969" width="9" style="1"/>
    <col min="9970" max="9970" width="8.125" style="1" customWidth="1"/>
    <col min="9971" max="9971" width="13.25" style="1" customWidth="1"/>
    <col min="9972" max="9976" width="11" style="1" customWidth="1"/>
    <col min="9977" max="10225" width="9" style="1"/>
    <col min="10226" max="10226" width="8.125" style="1" customWidth="1"/>
    <col min="10227" max="10227" width="13.25" style="1" customWidth="1"/>
    <col min="10228" max="10232" width="11" style="1" customWidth="1"/>
    <col min="10233" max="10481" width="9" style="1"/>
    <col min="10482" max="10482" width="8.125" style="1" customWidth="1"/>
    <col min="10483" max="10483" width="13.25" style="1" customWidth="1"/>
    <col min="10484" max="10488" width="11" style="1" customWidth="1"/>
    <col min="10489" max="10737" width="9" style="1"/>
    <col min="10738" max="10738" width="8.125" style="1" customWidth="1"/>
    <col min="10739" max="10739" width="13.25" style="1" customWidth="1"/>
    <col min="10740" max="10744" width="11" style="1" customWidth="1"/>
    <col min="10745" max="10993" width="9" style="1"/>
    <col min="10994" max="10994" width="8.125" style="1" customWidth="1"/>
    <col min="10995" max="10995" width="13.25" style="1" customWidth="1"/>
    <col min="10996" max="11000" width="11" style="1" customWidth="1"/>
    <col min="11001" max="11249" width="9" style="1"/>
    <col min="11250" max="11250" width="8.125" style="1" customWidth="1"/>
    <col min="11251" max="11251" width="13.25" style="1" customWidth="1"/>
    <col min="11252" max="11256" width="11" style="1" customWidth="1"/>
    <col min="11257" max="11505" width="9" style="1"/>
    <col min="11506" max="11506" width="8.125" style="1" customWidth="1"/>
    <col min="11507" max="11507" width="13.25" style="1" customWidth="1"/>
    <col min="11508" max="11512" width="11" style="1" customWidth="1"/>
    <col min="11513" max="11761" width="9" style="1"/>
    <col min="11762" max="11762" width="8.125" style="1" customWidth="1"/>
    <col min="11763" max="11763" width="13.25" style="1" customWidth="1"/>
    <col min="11764" max="11768" width="11" style="1" customWidth="1"/>
    <col min="11769" max="12017" width="9" style="1"/>
    <col min="12018" max="12018" width="8.125" style="1" customWidth="1"/>
    <col min="12019" max="12019" width="13.25" style="1" customWidth="1"/>
    <col min="12020" max="12024" width="11" style="1" customWidth="1"/>
    <col min="12025" max="12273" width="9" style="1"/>
    <col min="12274" max="12274" width="8.125" style="1" customWidth="1"/>
    <col min="12275" max="12275" width="13.25" style="1" customWidth="1"/>
    <col min="12276" max="12280" width="11" style="1" customWidth="1"/>
    <col min="12281" max="12529" width="9" style="1"/>
    <col min="12530" max="12530" width="8.125" style="1" customWidth="1"/>
    <col min="12531" max="12531" width="13.25" style="1" customWidth="1"/>
    <col min="12532" max="12536" width="11" style="1" customWidth="1"/>
    <col min="12537" max="12785" width="9" style="1"/>
    <col min="12786" max="12786" width="8.125" style="1" customWidth="1"/>
    <col min="12787" max="12787" width="13.25" style="1" customWidth="1"/>
    <col min="12788" max="12792" width="11" style="1" customWidth="1"/>
    <col min="12793" max="13041" width="9" style="1"/>
    <col min="13042" max="13042" width="8.125" style="1" customWidth="1"/>
    <col min="13043" max="13043" width="13.25" style="1" customWidth="1"/>
    <col min="13044" max="13048" width="11" style="1" customWidth="1"/>
    <col min="13049" max="13297" width="9" style="1"/>
    <col min="13298" max="13298" width="8.125" style="1" customWidth="1"/>
    <col min="13299" max="13299" width="13.25" style="1" customWidth="1"/>
    <col min="13300" max="13304" width="11" style="1" customWidth="1"/>
    <col min="13305" max="13553" width="9" style="1"/>
    <col min="13554" max="13554" width="8.125" style="1" customWidth="1"/>
    <col min="13555" max="13555" width="13.25" style="1" customWidth="1"/>
    <col min="13556" max="13560" width="11" style="1" customWidth="1"/>
    <col min="13561" max="13809" width="9" style="1"/>
    <col min="13810" max="13810" width="8.125" style="1" customWidth="1"/>
    <col min="13811" max="13811" width="13.25" style="1" customWidth="1"/>
    <col min="13812" max="13816" width="11" style="1" customWidth="1"/>
    <col min="13817" max="14065" width="9" style="1"/>
    <col min="14066" max="14066" width="8.125" style="1" customWidth="1"/>
    <col min="14067" max="14067" width="13.25" style="1" customWidth="1"/>
    <col min="14068" max="14072" width="11" style="1" customWidth="1"/>
    <col min="14073" max="14321" width="9" style="1"/>
    <col min="14322" max="14322" width="8.125" style="1" customWidth="1"/>
    <col min="14323" max="14323" width="13.25" style="1" customWidth="1"/>
    <col min="14324" max="14328" width="11" style="1" customWidth="1"/>
    <col min="14329" max="14577" width="9" style="1"/>
    <col min="14578" max="14578" width="8.125" style="1" customWidth="1"/>
    <col min="14579" max="14579" width="13.25" style="1" customWidth="1"/>
    <col min="14580" max="14584" width="11" style="1" customWidth="1"/>
    <col min="14585" max="14833" width="9" style="1"/>
    <col min="14834" max="14834" width="8.125" style="1" customWidth="1"/>
    <col min="14835" max="14835" width="13.25" style="1" customWidth="1"/>
    <col min="14836" max="14840" width="11" style="1" customWidth="1"/>
    <col min="14841" max="15089" width="9" style="1"/>
    <col min="15090" max="15090" width="8.125" style="1" customWidth="1"/>
    <col min="15091" max="15091" width="13.25" style="1" customWidth="1"/>
    <col min="15092" max="15096" width="11" style="1" customWidth="1"/>
    <col min="15097" max="15345" width="9" style="1"/>
    <col min="15346" max="15346" width="8.125" style="1" customWidth="1"/>
    <col min="15347" max="15347" width="13.25" style="1" customWidth="1"/>
    <col min="15348" max="15352" width="11" style="1" customWidth="1"/>
    <col min="15353" max="15601" width="9" style="1"/>
    <col min="15602" max="15602" width="8.125" style="1" customWidth="1"/>
    <col min="15603" max="15603" width="13.25" style="1" customWidth="1"/>
    <col min="15604" max="15608" width="11" style="1" customWidth="1"/>
    <col min="15609" max="15857" width="9" style="1"/>
    <col min="15858" max="15858" width="8.125" style="1" customWidth="1"/>
    <col min="15859" max="15859" width="13.25" style="1" customWidth="1"/>
    <col min="15860" max="15864" width="11" style="1" customWidth="1"/>
    <col min="15865" max="16113" width="9" style="1"/>
    <col min="16114" max="16114" width="8.125" style="1" customWidth="1"/>
    <col min="16115" max="16115" width="13.25" style="1" customWidth="1"/>
    <col min="16116" max="16120" width="11" style="1" customWidth="1"/>
    <col min="16121" max="16384" width="9" style="1"/>
  </cols>
  <sheetData>
    <row r="2" ht="53.2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1.75" customHeight="1" spans="1:8">
      <c r="A3" s="3" t="s">
        <v>1</v>
      </c>
      <c r="B3" s="3"/>
      <c r="C3" s="4" t="s">
        <v>2</v>
      </c>
      <c r="D3" s="4"/>
      <c r="E3" s="4"/>
      <c r="F3" s="4"/>
      <c r="G3" s="4"/>
      <c r="H3" s="4" t="s">
        <v>3</v>
      </c>
    </row>
    <row r="4" ht="25.5" customHeight="1" spans="1:8">
      <c r="A4" s="3"/>
      <c r="B4" s="3"/>
      <c r="C4" s="4" t="s">
        <v>4</v>
      </c>
      <c r="D4" s="4"/>
      <c r="E4" s="4"/>
      <c r="F4" s="4" t="s">
        <v>5</v>
      </c>
      <c r="G4" s="4" t="s">
        <v>6</v>
      </c>
      <c r="H4" s="4"/>
    </row>
    <row r="5" ht="50.25" customHeight="1" spans="1:8">
      <c r="A5" s="3"/>
      <c r="B5" s="3"/>
      <c r="C5" s="4" t="s">
        <v>7</v>
      </c>
      <c r="D5" s="4" t="s">
        <v>8</v>
      </c>
      <c r="E5" s="5" t="s">
        <v>9</v>
      </c>
      <c r="F5" s="4" t="s">
        <v>10</v>
      </c>
      <c r="G5" s="4"/>
      <c r="H5" s="4"/>
    </row>
    <row r="6" ht="26" customHeight="1" spans="1:8">
      <c r="A6" s="6" t="s">
        <v>11</v>
      </c>
      <c r="B6" s="6" t="s">
        <v>12</v>
      </c>
      <c r="C6" s="7">
        <v>7</v>
      </c>
      <c r="D6" s="7">
        <v>37</v>
      </c>
      <c r="E6" s="8">
        <f>C6+D6</f>
        <v>44</v>
      </c>
      <c r="F6" s="7">
        <v>352</v>
      </c>
      <c r="G6" s="7">
        <f>E6+F6</f>
        <v>396</v>
      </c>
      <c r="H6" s="7">
        <v>350</v>
      </c>
    </row>
    <row r="7" ht="26" customHeight="1" spans="1:8">
      <c r="A7" s="6"/>
      <c r="B7" s="6" t="s">
        <v>13</v>
      </c>
      <c r="C7" s="7">
        <v>122</v>
      </c>
      <c r="D7" s="7">
        <v>597</v>
      </c>
      <c r="E7" s="8">
        <f t="shared" ref="E7:E29" si="0">C7+D7</f>
        <v>719</v>
      </c>
      <c r="F7" s="9">
        <v>8414</v>
      </c>
      <c r="G7" s="7">
        <f t="shared" ref="G7:G29" si="1">E7+F7</f>
        <v>9133</v>
      </c>
      <c r="H7" s="7">
        <v>1750</v>
      </c>
    </row>
    <row r="8" ht="26" customHeight="1" spans="1:8">
      <c r="A8" s="6" t="s">
        <v>14</v>
      </c>
      <c r="B8" s="6" t="s">
        <v>12</v>
      </c>
      <c r="C8" s="7">
        <v>7</v>
      </c>
      <c r="D8" s="7">
        <v>37</v>
      </c>
      <c r="E8" s="8">
        <f t="shared" si="0"/>
        <v>44</v>
      </c>
      <c r="F8" s="7">
        <v>352</v>
      </c>
      <c r="G8" s="7">
        <f t="shared" si="1"/>
        <v>396</v>
      </c>
      <c r="H8" s="7">
        <v>350</v>
      </c>
    </row>
    <row r="9" ht="26" customHeight="1" spans="1:8">
      <c r="A9" s="6"/>
      <c r="B9" s="6" t="s">
        <v>13</v>
      </c>
      <c r="C9" s="7">
        <v>122</v>
      </c>
      <c r="D9" s="7">
        <v>597</v>
      </c>
      <c r="E9" s="8">
        <f t="shared" si="0"/>
        <v>719</v>
      </c>
      <c r="F9" s="9">
        <v>8414</v>
      </c>
      <c r="G9" s="7">
        <f t="shared" si="1"/>
        <v>9133</v>
      </c>
      <c r="H9" s="7">
        <v>1750</v>
      </c>
    </row>
    <row r="10" ht="26" customHeight="1" spans="1:8">
      <c r="A10" s="6" t="s">
        <v>15</v>
      </c>
      <c r="B10" s="6" t="s">
        <v>12</v>
      </c>
      <c r="C10" s="7">
        <v>7</v>
      </c>
      <c r="D10" s="7">
        <v>37</v>
      </c>
      <c r="E10" s="8">
        <f t="shared" si="0"/>
        <v>44</v>
      </c>
      <c r="F10" s="7">
        <v>352</v>
      </c>
      <c r="G10" s="7">
        <f t="shared" si="1"/>
        <v>396</v>
      </c>
      <c r="H10" s="7">
        <v>350</v>
      </c>
    </row>
    <row r="11" ht="26" customHeight="1" spans="1:8">
      <c r="A11" s="6"/>
      <c r="B11" s="6" t="s">
        <v>13</v>
      </c>
      <c r="C11" s="7">
        <v>122</v>
      </c>
      <c r="D11" s="7">
        <v>597</v>
      </c>
      <c r="E11" s="8">
        <f t="shared" si="0"/>
        <v>719</v>
      </c>
      <c r="F11" s="9">
        <v>8414</v>
      </c>
      <c r="G11" s="7">
        <f t="shared" si="1"/>
        <v>9133</v>
      </c>
      <c r="H11" s="7">
        <v>1750</v>
      </c>
    </row>
    <row r="12" ht="26" customHeight="1" spans="1:8">
      <c r="A12" s="6" t="s">
        <v>16</v>
      </c>
      <c r="B12" s="6" t="s">
        <v>12</v>
      </c>
      <c r="C12" s="7">
        <v>6</v>
      </c>
      <c r="D12" s="7">
        <v>36</v>
      </c>
      <c r="E12" s="8">
        <f t="shared" si="0"/>
        <v>42</v>
      </c>
      <c r="F12" s="7">
        <v>352</v>
      </c>
      <c r="G12" s="7">
        <f t="shared" si="1"/>
        <v>394</v>
      </c>
      <c r="H12" s="7">
        <v>350</v>
      </c>
    </row>
    <row r="13" ht="26" customHeight="1" spans="1:8">
      <c r="A13" s="6"/>
      <c r="B13" s="6" t="s">
        <v>13</v>
      </c>
      <c r="C13" s="7">
        <v>113</v>
      </c>
      <c r="D13" s="7">
        <v>578</v>
      </c>
      <c r="E13" s="8">
        <f t="shared" si="0"/>
        <v>691</v>
      </c>
      <c r="F13" s="9">
        <v>8414</v>
      </c>
      <c r="G13" s="7">
        <f t="shared" si="1"/>
        <v>9105</v>
      </c>
      <c r="H13" s="7">
        <v>1750</v>
      </c>
    </row>
    <row r="14" ht="26" customHeight="1" spans="1:8">
      <c r="A14" s="6" t="s">
        <v>17</v>
      </c>
      <c r="B14" s="6" t="s">
        <v>12</v>
      </c>
      <c r="C14" s="7">
        <v>6</v>
      </c>
      <c r="D14" s="7">
        <v>36</v>
      </c>
      <c r="E14" s="8">
        <f t="shared" si="0"/>
        <v>42</v>
      </c>
      <c r="F14" s="7">
        <v>352</v>
      </c>
      <c r="G14" s="7">
        <f t="shared" si="1"/>
        <v>394</v>
      </c>
      <c r="H14" s="7">
        <v>350</v>
      </c>
    </row>
    <row r="15" ht="26" customHeight="1" spans="1:8">
      <c r="A15" s="6"/>
      <c r="B15" s="6" t="s">
        <v>13</v>
      </c>
      <c r="C15" s="7">
        <v>113</v>
      </c>
      <c r="D15" s="7">
        <v>578</v>
      </c>
      <c r="E15" s="8">
        <f t="shared" si="0"/>
        <v>691</v>
      </c>
      <c r="F15" s="9">
        <v>8414</v>
      </c>
      <c r="G15" s="7">
        <f t="shared" si="1"/>
        <v>9105</v>
      </c>
      <c r="H15" s="7">
        <v>1750</v>
      </c>
    </row>
    <row r="16" ht="26" customHeight="1" spans="1:8">
      <c r="A16" s="6" t="s">
        <v>18</v>
      </c>
      <c r="B16" s="6" t="s">
        <v>12</v>
      </c>
      <c r="C16" s="7">
        <v>6</v>
      </c>
      <c r="D16" s="7">
        <v>36</v>
      </c>
      <c r="E16" s="8">
        <f t="shared" si="0"/>
        <v>42</v>
      </c>
      <c r="F16" s="7">
        <v>352</v>
      </c>
      <c r="G16" s="7">
        <f t="shared" si="1"/>
        <v>394</v>
      </c>
      <c r="H16" s="7">
        <v>350</v>
      </c>
    </row>
    <row r="17" ht="26" customHeight="1" spans="1:8">
      <c r="A17" s="6"/>
      <c r="B17" s="6" t="s">
        <v>13</v>
      </c>
      <c r="C17" s="7">
        <v>113</v>
      </c>
      <c r="D17" s="7">
        <v>578</v>
      </c>
      <c r="E17" s="8">
        <f t="shared" si="0"/>
        <v>691</v>
      </c>
      <c r="F17" s="9">
        <v>8414</v>
      </c>
      <c r="G17" s="7">
        <f t="shared" si="1"/>
        <v>9105</v>
      </c>
      <c r="H17" s="7">
        <v>1750</v>
      </c>
    </row>
    <row r="18" ht="26" customHeight="1" spans="1:8">
      <c r="A18" s="6" t="s">
        <v>19</v>
      </c>
      <c r="B18" s="6" t="s">
        <v>12</v>
      </c>
      <c r="C18" s="7">
        <v>6</v>
      </c>
      <c r="D18" s="7">
        <v>36</v>
      </c>
      <c r="E18" s="8">
        <f t="shared" si="0"/>
        <v>42</v>
      </c>
      <c r="F18" s="7">
        <v>352</v>
      </c>
      <c r="G18" s="7">
        <f t="shared" si="1"/>
        <v>394</v>
      </c>
      <c r="H18" s="7">
        <v>350</v>
      </c>
    </row>
    <row r="19" ht="26" customHeight="1" spans="1:8">
      <c r="A19" s="6"/>
      <c r="B19" s="6" t="s">
        <v>13</v>
      </c>
      <c r="C19" s="7">
        <v>113</v>
      </c>
      <c r="D19" s="7">
        <v>578</v>
      </c>
      <c r="E19" s="8">
        <f t="shared" si="0"/>
        <v>691</v>
      </c>
      <c r="F19" s="9">
        <v>8414</v>
      </c>
      <c r="G19" s="7">
        <f t="shared" si="1"/>
        <v>9105</v>
      </c>
      <c r="H19" s="7">
        <v>1750</v>
      </c>
    </row>
    <row r="20" ht="26" customHeight="1" spans="1:8">
      <c r="A20" s="6" t="s">
        <v>20</v>
      </c>
      <c r="B20" s="6" t="s">
        <v>12</v>
      </c>
      <c r="C20" s="7">
        <v>6</v>
      </c>
      <c r="D20" s="7">
        <v>36</v>
      </c>
      <c r="E20" s="8">
        <f t="shared" si="0"/>
        <v>42</v>
      </c>
      <c r="F20" s="7">
        <v>352</v>
      </c>
      <c r="G20" s="7">
        <f t="shared" si="1"/>
        <v>394</v>
      </c>
      <c r="H20" s="7">
        <v>350</v>
      </c>
    </row>
    <row r="21" ht="26" customHeight="1" spans="1:8">
      <c r="A21" s="6"/>
      <c r="B21" s="6" t="s">
        <v>13</v>
      </c>
      <c r="C21" s="7">
        <v>113</v>
      </c>
      <c r="D21" s="7">
        <v>578</v>
      </c>
      <c r="E21" s="8">
        <f t="shared" si="0"/>
        <v>691</v>
      </c>
      <c r="F21" s="9">
        <v>8414</v>
      </c>
      <c r="G21" s="7">
        <f t="shared" si="1"/>
        <v>9105</v>
      </c>
      <c r="H21" s="7">
        <v>1750</v>
      </c>
    </row>
    <row r="22" ht="26" customHeight="1" spans="1:8">
      <c r="A22" s="6" t="s">
        <v>21</v>
      </c>
      <c r="B22" s="6" t="s">
        <v>12</v>
      </c>
      <c r="C22" s="7">
        <v>5</v>
      </c>
      <c r="D22" s="7">
        <v>36</v>
      </c>
      <c r="E22" s="8">
        <f t="shared" si="0"/>
        <v>41</v>
      </c>
      <c r="F22" s="7">
        <v>346</v>
      </c>
      <c r="G22" s="7">
        <f t="shared" si="1"/>
        <v>387</v>
      </c>
      <c r="H22" s="7">
        <v>350</v>
      </c>
    </row>
    <row r="23" ht="26" customHeight="1" spans="1:8">
      <c r="A23" s="6"/>
      <c r="B23" s="6" t="s">
        <v>13</v>
      </c>
      <c r="C23" s="7">
        <v>89</v>
      </c>
      <c r="D23" s="7">
        <v>578</v>
      </c>
      <c r="E23" s="8">
        <f t="shared" si="0"/>
        <v>667</v>
      </c>
      <c r="F23" s="9">
        <v>8333</v>
      </c>
      <c r="G23" s="7">
        <f t="shared" si="1"/>
        <v>9000</v>
      </c>
      <c r="H23" s="7">
        <v>1750</v>
      </c>
    </row>
    <row r="24" ht="26" customHeight="1" spans="1:8">
      <c r="A24" s="6" t="s">
        <v>22</v>
      </c>
      <c r="B24" s="6" t="s">
        <v>12</v>
      </c>
      <c r="C24" s="7">
        <v>5</v>
      </c>
      <c r="D24" s="7">
        <v>36</v>
      </c>
      <c r="E24" s="8">
        <f t="shared" si="0"/>
        <v>41</v>
      </c>
      <c r="F24" s="7">
        <v>346</v>
      </c>
      <c r="G24" s="7">
        <f t="shared" si="1"/>
        <v>387</v>
      </c>
      <c r="H24" s="7">
        <v>350</v>
      </c>
    </row>
    <row r="25" ht="26" customHeight="1" spans="1:8">
      <c r="A25" s="6"/>
      <c r="B25" s="6" t="s">
        <v>13</v>
      </c>
      <c r="C25" s="7">
        <v>89</v>
      </c>
      <c r="D25" s="7">
        <v>578</v>
      </c>
      <c r="E25" s="8">
        <f t="shared" si="0"/>
        <v>667</v>
      </c>
      <c r="F25" s="9">
        <v>8333</v>
      </c>
      <c r="G25" s="7">
        <f t="shared" si="1"/>
        <v>9000</v>
      </c>
      <c r="H25" s="7">
        <v>1750</v>
      </c>
    </row>
    <row r="26" ht="26" customHeight="1" spans="1:8">
      <c r="A26" s="6" t="s">
        <v>23</v>
      </c>
      <c r="B26" s="6" t="s">
        <v>12</v>
      </c>
      <c r="C26" s="7">
        <v>5</v>
      </c>
      <c r="D26" s="7">
        <v>35</v>
      </c>
      <c r="E26" s="8">
        <f t="shared" si="0"/>
        <v>40</v>
      </c>
      <c r="F26" s="7">
        <v>346</v>
      </c>
      <c r="G26" s="7">
        <f t="shared" si="1"/>
        <v>386</v>
      </c>
      <c r="H26" s="7">
        <v>350</v>
      </c>
    </row>
    <row r="27" ht="26" customHeight="1" spans="1:8">
      <c r="A27" s="6"/>
      <c r="B27" s="6" t="s">
        <v>13</v>
      </c>
      <c r="C27" s="7">
        <v>89</v>
      </c>
      <c r="D27" s="7">
        <v>543</v>
      </c>
      <c r="E27" s="8">
        <f t="shared" si="0"/>
        <v>632</v>
      </c>
      <c r="F27" s="9">
        <v>8333</v>
      </c>
      <c r="G27" s="7">
        <f t="shared" si="1"/>
        <v>8965</v>
      </c>
      <c r="H27" s="7">
        <v>1750</v>
      </c>
    </row>
    <row r="28" ht="26" customHeight="1" spans="1:8">
      <c r="A28" s="6" t="s">
        <v>24</v>
      </c>
      <c r="B28" s="6" t="s">
        <v>12</v>
      </c>
      <c r="C28" s="7">
        <v>4</v>
      </c>
      <c r="D28" s="7">
        <v>35</v>
      </c>
      <c r="E28" s="8">
        <f t="shared" si="0"/>
        <v>39</v>
      </c>
      <c r="F28" s="7">
        <v>346</v>
      </c>
      <c r="G28" s="7">
        <f t="shared" si="1"/>
        <v>385</v>
      </c>
      <c r="H28" s="7">
        <v>350</v>
      </c>
    </row>
    <row r="29" ht="26" customHeight="1" spans="1:8">
      <c r="A29" s="6"/>
      <c r="B29" s="6" t="s">
        <v>13</v>
      </c>
      <c r="C29" s="7">
        <v>72</v>
      </c>
      <c r="D29" s="7">
        <v>557</v>
      </c>
      <c r="E29" s="8">
        <f t="shared" si="0"/>
        <v>629</v>
      </c>
      <c r="F29" s="9">
        <v>8333</v>
      </c>
      <c r="G29" s="7">
        <f t="shared" si="1"/>
        <v>8962</v>
      </c>
      <c r="H29" s="7">
        <v>1750</v>
      </c>
    </row>
    <row r="30" ht="26" customHeight="1" spans="1:8">
      <c r="A30" s="6" t="s">
        <v>25</v>
      </c>
      <c r="B30" s="6" t="s">
        <v>12</v>
      </c>
      <c r="C30" s="8">
        <f>C6+C8+C10+C12+C14+C16+C18+C20+C22+C24+C26+C28</f>
        <v>70</v>
      </c>
      <c r="D30" s="8">
        <f>D6+D8+D10+D12+D14+D16+D18+D20+D22+D24+D26+D28</f>
        <v>433</v>
      </c>
      <c r="E30" s="8">
        <f>E6+E8+E10+E12+E14+E16+E18+E20+E22+E24+E26+E28</f>
        <v>503</v>
      </c>
      <c r="F30" s="8">
        <f>F6+F8+F10+F12+F14+F16+F18+F20+F22+F24+F26+F28</f>
        <v>4200</v>
      </c>
      <c r="G30" s="8">
        <f>G6+G8+G10+G12+G14+G16+G18+G20+G22+G24+G26+G28</f>
        <v>4703</v>
      </c>
      <c r="H30" s="7">
        <f>350*12</f>
        <v>4200</v>
      </c>
    </row>
    <row r="31" ht="26" customHeight="1" spans="1:8">
      <c r="A31" s="6"/>
      <c r="B31" s="6" t="s">
        <v>13</v>
      </c>
      <c r="C31" s="8">
        <f>C7+C9+C11+C13+C15+C17+C19+C21+C23+C25+C27+C29</f>
        <v>1270</v>
      </c>
      <c r="D31" s="8">
        <f>D7+D9+D11+D13+D15+D17+D19+D21+D23+D25+D27+D29</f>
        <v>6937</v>
      </c>
      <c r="E31" s="8">
        <f>E7+E9+E11+E13+E15+E17+E19+E21+E23+E25+E27+E29</f>
        <v>8207</v>
      </c>
      <c r="F31" s="8">
        <f>F7+F9+F11+F13+F15+F17+F19+F21+F23+F25+F27+F29</f>
        <v>100644</v>
      </c>
      <c r="G31" s="8">
        <f>G7+G9+G11+G13+G15+G17+G19+G21+G23+G25+G27+G29</f>
        <v>108851</v>
      </c>
      <c r="H31" s="7">
        <f>1750*12</f>
        <v>21000</v>
      </c>
    </row>
    <row r="32" ht="26" customHeight="1" spans="1:8">
      <c r="A32" s="6" t="s">
        <v>26</v>
      </c>
      <c r="B32" s="6"/>
      <c r="C32" s="10">
        <f>C31*F38</f>
        <v>63131.7</v>
      </c>
      <c r="D32" s="10">
        <f>D31*F38</f>
        <v>344838.27</v>
      </c>
      <c r="E32" s="10">
        <f>E31*F38</f>
        <v>407969.97</v>
      </c>
      <c r="F32" s="7">
        <f>G37</f>
        <v>3405009</v>
      </c>
      <c r="G32" s="11">
        <f>E32+F32</f>
        <v>3812978.97</v>
      </c>
      <c r="H32" s="7">
        <v>1240000</v>
      </c>
    </row>
    <row r="33" ht="26" customHeight="1"/>
    <row r="34" ht="26" customHeight="1" spans="4:8">
      <c r="D34" s="12"/>
      <c r="E34" s="12" t="s">
        <v>2</v>
      </c>
      <c r="F34" s="13" t="s">
        <v>4</v>
      </c>
      <c r="G34" s="13" t="s">
        <v>5</v>
      </c>
      <c r="H34" s="12" t="s">
        <v>27</v>
      </c>
    </row>
    <row r="35" ht="26" customHeight="1" spans="4:9">
      <c r="D35" s="12" t="s">
        <v>28</v>
      </c>
      <c r="E35" s="14">
        <f>F35+G35</f>
        <v>4703</v>
      </c>
      <c r="F35" s="14">
        <f>E30</f>
        <v>503</v>
      </c>
      <c r="G35" s="14">
        <f>F30</f>
        <v>4200</v>
      </c>
      <c r="H35" s="14">
        <v>350</v>
      </c>
      <c r="I35" s="16"/>
    </row>
    <row r="36" ht="26" customHeight="1" spans="4:8">
      <c r="D36" s="12" t="s">
        <v>29</v>
      </c>
      <c r="E36" s="14"/>
      <c r="F36" s="15">
        <v>0.107</v>
      </c>
      <c r="G36" s="15">
        <v>0.893</v>
      </c>
      <c r="H36" s="14"/>
    </row>
    <row r="37" ht="26" customHeight="1" spans="4:9">
      <c r="D37" s="12" t="s">
        <v>30</v>
      </c>
      <c r="E37" s="14">
        <v>3813000</v>
      </c>
      <c r="F37" s="14">
        <f>E37*F36</f>
        <v>407991</v>
      </c>
      <c r="G37" s="14">
        <f>E37*G36</f>
        <v>3405009</v>
      </c>
      <c r="H37" s="14">
        <v>1250000</v>
      </c>
      <c r="I37" s="17"/>
    </row>
    <row r="38" ht="27" customHeight="1" spans="4:8">
      <c r="D38" s="4" t="s">
        <v>31</v>
      </c>
      <c r="E38" s="14"/>
      <c r="F38" s="14">
        <v>49.71</v>
      </c>
      <c r="G38" s="14">
        <f>G37</f>
        <v>3405009</v>
      </c>
      <c r="H38" s="14">
        <v>3571.42</v>
      </c>
    </row>
    <row r="39" ht="26" customHeight="1" spans="4:9">
      <c r="D39" s="12" t="s">
        <v>32</v>
      </c>
      <c r="E39" s="14">
        <f>F39+G39</f>
        <v>3812978.97</v>
      </c>
      <c r="F39" s="14">
        <f>F38*E31</f>
        <v>407969.97</v>
      </c>
      <c r="G39" s="14">
        <f>G37</f>
        <v>3405009</v>
      </c>
      <c r="H39" s="14">
        <f>H38*350</f>
        <v>1249997</v>
      </c>
      <c r="I39" s="17"/>
    </row>
    <row r="40" ht="26" customHeight="1" spans="4:9">
      <c r="D40" s="12" t="s">
        <v>33</v>
      </c>
      <c r="E40" s="14">
        <f>E37-E39</f>
        <v>21.0299999997951</v>
      </c>
      <c r="F40" s="14">
        <f>F37-F39</f>
        <v>21.0299999999697</v>
      </c>
      <c r="G40" s="14">
        <f>G37-G39</f>
        <v>0</v>
      </c>
      <c r="H40" s="14">
        <f>H37-H39</f>
        <v>3</v>
      </c>
      <c r="I40" s="17"/>
    </row>
  </sheetData>
  <mergeCells count="20">
    <mergeCell ref="A2:H2"/>
    <mergeCell ref="C3:G3"/>
    <mergeCell ref="C4:E4"/>
    <mergeCell ref="A32:B32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G4:G5"/>
    <mergeCell ref="H3:H5"/>
    <mergeCell ref="A3:B5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陈鹏/安全监督科/潜江市道路运输管理处</dc:creator>
  <cp:lastModifiedBy>鹏远公司</cp:lastModifiedBy>
  <dcterms:created xsi:type="dcterms:W3CDTF">2022-12-27T07:23:00Z</dcterms:created>
  <cp:lastPrinted>2023-10-10T01:25:00Z</cp:lastPrinted>
  <dcterms:modified xsi:type="dcterms:W3CDTF">2025-07-09T02:33:59Z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BE91E90DF4C64C3F9ACFA13B8197A8FA_13</vt:lpwstr>
  </property>
  <property fmtid="{D5CDD505-2E9C-101B-9397-08002B2CF9AE}" pid="3" name="KSOProductBuildVer">
    <vt:lpwstr>2052-12.1.0.20784</vt:lpwstr>
  </property>
</Properties>
</file>