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60"/>
  </bookViews>
  <sheets>
    <sheet name="Sheet1" sheetId="1" r:id="rId1"/>
  </sheets>
  <definedNames>
    <definedName name="_xlnm._FilterDatabase" localSheetId="0" hidden="1">Sheet1!$A$3:$N$3</definedName>
    <definedName name="_xlnm.Print_Area" localSheetId="0">Sheet1!$A:$M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<sst xmlns="http://schemas.openxmlformats.org/spreadsheetml/2006/main" count="962" uniqueCount="510">
  <si>
    <t>附件：</t>
  </si>
  <si>
    <t>2024年度潜江市卫生健康事业单位公开招聘工作人员总成绩</t>
  </si>
  <si>
    <t>序号</t>
  </si>
  <si>
    <t>姓名</t>
  </si>
  <si>
    <t>笔试准考证号</t>
  </si>
  <si>
    <t>报考单位</t>
  </si>
  <si>
    <t>报考岗位</t>
  </si>
  <si>
    <t>岗位
代码</t>
  </si>
  <si>
    <t>招聘
计划</t>
  </si>
  <si>
    <t>笔试
成绩</t>
  </si>
  <si>
    <t>笔试
折算分（40%）</t>
  </si>
  <si>
    <t>面试
成绩</t>
  </si>
  <si>
    <t>面试
折算分（60%）</t>
  </si>
  <si>
    <t>总成绩</t>
  </si>
  <si>
    <t>备注</t>
  </si>
  <si>
    <t>彭敏</t>
  </si>
  <si>
    <t>20240020713</t>
  </si>
  <si>
    <t>潜江市中心医院</t>
  </si>
  <si>
    <t>麻醉科医师</t>
  </si>
  <si>
    <t>W001</t>
  </si>
  <si>
    <t>雷佳迟</t>
  </si>
  <si>
    <t>20240020804</t>
  </si>
  <si>
    <t>李荣杰</t>
  </si>
  <si>
    <t>20240020823</t>
  </si>
  <si>
    <t>院前急救医师</t>
  </si>
  <si>
    <t>W002</t>
  </si>
  <si>
    <t>雷文琪</t>
  </si>
  <si>
    <t>20240020501</t>
  </si>
  <si>
    <t>万丹丹</t>
  </si>
  <si>
    <t>20240020703</t>
  </si>
  <si>
    <t>曹雪黎</t>
  </si>
  <si>
    <t>20240021221</t>
  </si>
  <si>
    <t>临床护士</t>
  </si>
  <si>
    <t>W003</t>
  </si>
  <si>
    <t>黄紫薇</t>
  </si>
  <si>
    <t>20240020428</t>
  </si>
  <si>
    <t>汪子怡</t>
  </si>
  <si>
    <t>20240020724</t>
  </si>
  <si>
    <t>陆俐帆</t>
  </si>
  <si>
    <t>20240021011</t>
  </si>
  <si>
    <t>杨茜茜</t>
  </si>
  <si>
    <t>20240020711</t>
  </si>
  <si>
    <t>肖静</t>
  </si>
  <si>
    <t>20240021409</t>
  </si>
  <si>
    <t>袁琴</t>
  </si>
  <si>
    <t>20240020101</t>
  </si>
  <si>
    <t>张子怡</t>
  </si>
  <si>
    <t>20240020228</t>
  </si>
  <si>
    <t>喻淑夏</t>
  </si>
  <si>
    <t>20240020208</t>
  </si>
  <si>
    <t>顾晶晶</t>
  </si>
  <si>
    <t>20240020403</t>
  </si>
  <si>
    <t>潜江市妇幼保健计划生育服务中心</t>
  </si>
  <si>
    <t>临床医师</t>
  </si>
  <si>
    <t>W004</t>
  </si>
  <si>
    <t>汪阳薇</t>
  </si>
  <si>
    <t>20240021514</t>
  </si>
  <si>
    <t>杨佳敏</t>
  </si>
  <si>
    <t>20240020330</t>
  </si>
  <si>
    <t>W005</t>
  </si>
  <si>
    <t>廖菊芳</t>
  </si>
  <si>
    <t>20240021220</t>
  </si>
  <si>
    <t>杨浩</t>
  </si>
  <si>
    <t>20240021609</t>
  </si>
  <si>
    <t>王湛乔</t>
  </si>
  <si>
    <t>20240020716</t>
  </si>
  <si>
    <t>侯鹏</t>
  </si>
  <si>
    <t>20240021519</t>
  </si>
  <si>
    <t>王鑫</t>
  </si>
  <si>
    <t>20240020224</t>
  </si>
  <si>
    <t>面试放弃</t>
  </si>
  <si>
    <t>肖梦雅</t>
  </si>
  <si>
    <t>20240021103</t>
  </si>
  <si>
    <t>中医医师</t>
  </si>
  <si>
    <t>W007</t>
  </si>
  <si>
    <t>郭子祁</t>
  </si>
  <si>
    <t>20240020513</t>
  </si>
  <si>
    <t>影像医师</t>
  </si>
  <si>
    <t>W009</t>
  </si>
  <si>
    <t>王正艳</t>
  </si>
  <si>
    <t>20240020605</t>
  </si>
  <si>
    <t>康复技师</t>
  </si>
  <si>
    <t>W011</t>
  </si>
  <si>
    <t>刘鸿艳</t>
  </si>
  <si>
    <t>20240021303</t>
  </si>
  <si>
    <t>张雨竹</t>
  </si>
  <si>
    <t>20240020712</t>
  </si>
  <si>
    <t>廖海燕</t>
  </si>
  <si>
    <t>20240021308</t>
  </si>
  <si>
    <t>陈格</t>
  </si>
  <si>
    <t>20240020225</t>
  </si>
  <si>
    <t>吴艳艳</t>
  </si>
  <si>
    <t>20240020825</t>
  </si>
  <si>
    <t>李冰阳</t>
  </si>
  <si>
    <t>20240020420</t>
  </si>
  <si>
    <t>W013</t>
  </si>
  <si>
    <t>何雨琦</t>
  </si>
  <si>
    <t>20240020126</t>
  </si>
  <si>
    <t>崔钰莹</t>
  </si>
  <si>
    <t>20240021219</t>
  </si>
  <si>
    <t>吴冬琴</t>
  </si>
  <si>
    <t>20240021520</t>
  </si>
  <si>
    <t>W014</t>
  </si>
  <si>
    <t>万周颖</t>
  </si>
  <si>
    <t>20240020622</t>
  </si>
  <si>
    <t>蔡艳妮</t>
  </si>
  <si>
    <t>20240020814</t>
  </si>
  <si>
    <t>郑锐</t>
  </si>
  <si>
    <t>20240021512</t>
  </si>
  <si>
    <t>潜江市中医院</t>
  </si>
  <si>
    <t>W016</t>
  </si>
  <si>
    <t>黄丹娜</t>
  </si>
  <si>
    <t>20240021410</t>
  </si>
  <si>
    <t>何敏轩</t>
  </si>
  <si>
    <t>20240020914</t>
  </si>
  <si>
    <t>杨文龙</t>
  </si>
  <si>
    <t>20240021222</t>
  </si>
  <si>
    <t>田学慧</t>
  </si>
  <si>
    <t>20240020110</t>
  </si>
  <si>
    <t>刘唐中</t>
  </si>
  <si>
    <t>20240020927</t>
  </si>
  <si>
    <t>熊绪芬</t>
  </si>
  <si>
    <t>20240021018</t>
  </si>
  <si>
    <t>W017</t>
  </si>
  <si>
    <t>陈燕</t>
  </si>
  <si>
    <t>20240021426</t>
  </si>
  <si>
    <t>彭思倢</t>
  </si>
  <si>
    <t>20240021109</t>
  </si>
  <si>
    <t>蔡瑾慧</t>
  </si>
  <si>
    <t>20240020510</t>
  </si>
  <si>
    <t>熊小笛</t>
  </si>
  <si>
    <t>20240021107</t>
  </si>
  <si>
    <t>聂浩宇</t>
  </si>
  <si>
    <t>20240021622</t>
  </si>
  <si>
    <t>刘九九</t>
  </si>
  <si>
    <t>20240020619</t>
  </si>
  <si>
    <t>李曼</t>
  </si>
  <si>
    <t>20240021404</t>
  </si>
  <si>
    <t>杨伋</t>
  </si>
  <si>
    <t>20240021104</t>
  </si>
  <si>
    <t>欧阳淼然</t>
  </si>
  <si>
    <t>20240021202</t>
  </si>
  <si>
    <t>W018</t>
  </si>
  <si>
    <t>唐云浩</t>
  </si>
  <si>
    <t>20240020117</t>
  </si>
  <si>
    <t>肖斌杰</t>
  </si>
  <si>
    <t>20240020128</t>
  </si>
  <si>
    <t>W019</t>
  </si>
  <si>
    <t>陈菁雪</t>
  </si>
  <si>
    <t>20240021118</t>
  </si>
  <si>
    <t>向梁</t>
  </si>
  <si>
    <t>20240020606</t>
  </si>
  <si>
    <t>刘张俊宏</t>
  </si>
  <si>
    <t>20240020108</t>
  </si>
  <si>
    <t>W020</t>
  </si>
  <si>
    <t>陈怡恺</t>
  </si>
  <si>
    <t>20240020512</t>
  </si>
  <si>
    <t>兰子康</t>
  </si>
  <si>
    <t>20240021621</t>
  </si>
  <si>
    <t>药师</t>
  </si>
  <si>
    <t>W021</t>
  </si>
  <si>
    <t>卫豪</t>
  </si>
  <si>
    <t>20240020714</t>
  </si>
  <si>
    <t>段珺越</t>
  </si>
  <si>
    <t>20240021313</t>
  </si>
  <si>
    <t>李刘娅</t>
  </si>
  <si>
    <t>20240020613</t>
  </si>
  <si>
    <t>影像技师</t>
  </si>
  <si>
    <t>W022</t>
  </si>
  <si>
    <t>郭颖</t>
  </si>
  <si>
    <t>20240020525</t>
  </si>
  <si>
    <t>李静蓉</t>
  </si>
  <si>
    <t>20240020105</t>
  </si>
  <si>
    <t>张美琪</t>
  </si>
  <si>
    <t>20240020812</t>
  </si>
  <si>
    <t>检验技师</t>
  </si>
  <si>
    <t>W023</t>
  </si>
  <si>
    <t>杨红瑛</t>
  </si>
  <si>
    <t>20240020318</t>
  </si>
  <si>
    <t>夏子墨</t>
  </si>
  <si>
    <t>20240020310</t>
  </si>
  <si>
    <t>王珍珠</t>
  </si>
  <si>
    <t>20240020625</t>
  </si>
  <si>
    <t>潜江市人民医院</t>
  </si>
  <si>
    <t>内科医师</t>
  </si>
  <si>
    <t>W029</t>
  </si>
  <si>
    <t>周君竹</t>
  </si>
  <si>
    <t>20240021511</t>
  </si>
  <si>
    <t>W030</t>
  </si>
  <si>
    <t>冯茜雅</t>
  </si>
  <si>
    <t>20240021415</t>
  </si>
  <si>
    <t>熊旭</t>
  </si>
  <si>
    <t>20240021412</t>
  </si>
  <si>
    <t>外科医师</t>
  </si>
  <si>
    <t>W031</t>
  </si>
  <si>
    <t>郭泽康</t>
  </si>
  <si>
    <t>20240020809</t>
  </si>
  <si>
    <t>W036</t>
  </si>
  <si>
    <t>郭柳柳</t>
  </si>
  <si>
    <t>20240020926</t>
  </si>
  <si>
    <t>马爱玲</t>
  </si>
  <si>
    <t>20240020816</t>
  </si>
  <si>
    <t>廖明花</t>
  </si>
  <si>
    <t>20240021315</t>
  </si>
  <si>
    <t>W037</t>
  </si>
  <si>
    <t>陈帜</t>
  </si>
  <si>
    <t>20240021009</t>
  </si>
  <si>
    <t>张露</t>
  </si>
  <si>
    <t>20240020316</t>
  </si>
  <si>
    <t>W038</t>
  </si>
  <si>
    <t>聂文容</t>
  </si>
  <si>
    <t>20240021025</t>
  </si>
  <si>
    <t>徐诗琴</t>
  </si>
  <si>
    <t>20240021619</t>
  </si>
  <si>
    <t>黄亚莉</t>
  </si>
  <si>
    <t>20240021628</t>
  </si>
  <si>
    <t>叶玉琴</t>
  </si>
  <si>
    <t>20240020217</t>
  </si>
  <si>
    <t>谢莹</t>
  </si>
  <si>
    <t>20240021311</t>
  </si>
  <si>
    <t>蔡明霞</t>
  </si>
  <si>
    <t>20240020511</t>
  </si>
  <si>
    <t>蒋兴宇</t>
  </si>
  <si>
    <t>20240021722</t>
  </si>
  <si>
    <t>医保科工作人员</t>
  </si>
  <si>
    <t>W039</t>
  </si>
  <si>
    <t>乔媛</t>
  </si>
  <si>
    <t>20240021702</t>
  </si>
  <si>
    <t>朱敦琴</t>
  </si>
  <si>
    <t>20240021710</t>
  </si>
  <si>
    <t>程素</t>
  </si>
  <si>
    <t>20240021708</t>
  </si>
  <si>
    <t>信息科工作人员</t>
  </si>
  <si>
    <t>W040</t>
  </si>
  <si>
    <t>马梦丽</t>
  </si>
  <si>
    <t>20240020113</t>
  </si>
  <si>
    <t>潜江市皮肤病防治院</t>
  </si>
  <si>
    <t>W041</t>
  </si>
  <si>
    <t>张廷玉</t>
  </si>
  <si>
    <t>20240021016</t>
  </si>
  <si>
    <t>胡燚</t>
  </si>
  <si>
    <t>20240021620</t>
  </si>
  <si>
    <t>李星沿</t>
  </si>
  <si>
    <t>20240021825</t>
  </si>
  <si>
    <t>潜江市血吸虫病预防控制所</t>
  </si>
  <si>
    <t>信息管理员</t>
  </si>
  <si>
    <t>W043</t>
  </si>
  <si>
    <t>董曦纯</t>
  </si>
  <si>
    <t>20240021714</t>
  </si>
  <si>
    <t>潜江市血站</t>
  </si>
  <si>
    <t>献血宣传员</t>
  </si>
  <si>
    <t>W044</t>
  </si>
  <si>
    <t>李悦</t>
  </si>
  <si>
    <t>20240021706</t>
  </si>
  <si>
    <t>徐马兰</t>
  </si>
  <si>
    <t>20240021716</t>
  </si>
  <si>
    <t>邹洋</t>
  </si>
  <si>
    <t>20240020417</t>
  </si>
  <si>
    <t>潜江市园林南路社区卫生服务中心</t>
  </si>
  <si>
    <t>W045</t>
  </si>
  <si>
    <t>杨格格</t>
  </si>
  <si>
    <t>20240020805</t>
  </si>
  <si>
    <t>郭云</t>
  </si>
  <si>
    <t>20240020319</t>
  </si>
  <si>
    <t>马裕娟</t>
  </si>
  <si>
    <t>20240020801</t>
  </si>
  <si>
    <t>W046</t>
  </si>
  <si>
    <t>刘宇恒</t>
  </si>
  <si>
    <t>20240020725</t>
  </si>
  <si>
    <t>饶继远</t>
  </si>
  <si>
    <t>20240020911</t>
  </si>
  <si>
    <t>潜江市口腔医院</t>
  </si>
  <si>
    <t>口腔医师</t>
  </si>
  <si>
    <t>W047</t>
  </si>
  <si>
    <t>关冬梅</t>
  </si>
  <si>
    <t>20240021317</t>
  </si>
  <si>
    <t>杜若玥</t>
  </si>
  <si>
    <t>20240020404</t>
  </si>
  <si>
    <t>江诗迪</t>
  </si>
  <si>
    <t>20240021114</t>
  </si>
  <si>
    <t>陆晶</t>
  </si>
  <si>
    <t>20240020602</t>
  </si>
  <si>
    <t>杜西昱</t>
  </si>
  <si>
    <t>20240021501</t>
  </si>
  <si>
    <t>李昌锴</t>
  </si>
  <si>
    <t>20240020917</t>
  </si>
  <si>
    <t>张璞玉</t>
  </si>
  <si>
    <t>20240020229</t>
  </si>
  <si>
    <t>W048</t>
  </si>
  <si>
    <t>冉贤婕</t>
  </si>
  <si>
    <t>20240021524</t>
  </si>
  <si>
    <t>W050</t>
  </si>
  <si>
    <t>蒋华梅</t>
  </si>
  <si>
    <t>20240020114</t>
  </si>
  <si>
    <t>潜江市泽口街道办事处卫生院</t>
  </si>
  <si>
    <t>W051</t>
  </si>
  <si>
    <t>熊倩倩</t>
  </si>
  <si>
    <t>20240020201</t>
  </si>
  <si>
    <t>许文艳</t>
  </si>
  <si>
    <t>20240021809</t>
  </si>
  <si>
    <t>会计</t>
  </si>
  <si>
    <t>W052</t>
  </si>
  <si>
    <t>王渝</t>
  </si>
  <si>
    <t>20240021729</t>
  </si>
  <si>
    <t>张萌</t>
  </si>
  <si>
    <t>20240021704</t>
  </si>
  <si>
    <t>徐雯雯</t>
  </si>
  <si>
    <t>20240021227</t>
  </si>
  <si>
    <t>潜江市泽口街道社区卫生服务中心</t>
  </si>
  <si>
    <t>W053</t>
  </si>
  <si>
    <t>刘诗倩</t>
  </si>
  <si>
    <t>20240020916</t>
  </si>
  <si>
    <t>罗皓泽</t>
  </si>
  <si>
    <t>20240020630</t>
  </si>
  <si>
    <t>潜江市周矶街道办事处卫生院</t>
  </si>
  <si>
    <t>W056</t>
  </si>
  <si>
    <t>杨烨萍</t>
  </si>
  <si>
    <t>20240020207</t>
  </si>
  <si>
    <t>W057</t>
  </si>
  <si>
    <t>李晓梅</t>
  </si>
  <si>
    <t>20240021401</t>
  </si>
  <si>
    <t>W058</t>
  </si>
  <si>
    <t>谢艳丽</t>
  </si>
  <si>
    <t>20240021029</t>
  </si>
  <si>
    <t>杨民泽</t>
  </si>
  <si>
    <t>20240021602</t>
  </si>
  <si>
    <t>胡畔</t>
  </si>
  <si>
    <t>20240020322</t>
  </si>
  <si>
    <t>潜江市竹根滩镇卫生院</t>
  </si>
  <si>
    <t>W060</t>
  </si>
  <si>
    <t>陈天珍</t>
  </si>
  <si>
    <t>20240020827</t>
  </si>
  <si>
    <t>褚芳群</t>
  </si>
  <si>
    <t>20240021504</t>
  </si>
  <si>
    <t>沈宇昊</t>
  </si>
  <si>
    <t>20240021812</t>
  </si>
  <si>
    <t>计算机工作人员</t>
  </si>
  <si>
    <t>W061</t>
  </si>
  <si>
    <t>刘靖铭</t>
  </si>
  <si>
    <t>20240021701</t>
  </si>
  <si>
    <t>周浩</t>
  </si>
  <si>
    <t>20240021828</t>
  </si>
  <si>
    <t>王睿飞</t>
  </si>
  <si>
    <t>20240021705</t>
  </si>
  <si>
    <t>吴金金</t>
  </si>
  <si>
    <t>20240021102</t>
  </si>
  <si>
    <t>潜江市浩口镇卫生院</t>
  </si>
  <si>
    <t>W063</t>
  </si>
  <si>
    <t>吴明慧</t>
  </si>
  <si>
    <t>20240020514</t>
  </si>
  <si>
    <t>W064</t>
  </si>
  <si>
    <t>郑心怡</t>
  </si>
  <si>
    <t>20240020516</t>
  </si>
  <si>
    <t>W065</t>
  </si>
  <si>
    <t>莫秋燕</t>
  </si>
  <si>
    <t>20240020918</t>
  </si>
  <si>
    <t>郑雪</t>
  </si>
  <si>
    <t>20240021203</t>
  </si>
  <si>
    <t>周福慧</t>
  </si>
  <si>
    <t>20240021019</t>
  </si>
  <si>
    <t>W066</t>
  </si>
  <si>
    <t>张典</t>
  </si>
  <si>
    <t>20240021516</t>
  </si>
  <si>
    <t>邹洁</t>
  </si>
  <si>
    <t>20240020112</t>
  </si>
  <si>
    <t>潜江市熊口镇卫生院</t>
  </si>
  <si>
    <t>W067</t>
  </si>
  <si>
    <t>柳艳娥</t>
  </si>
  <si>
    <t>20240021218</t>
  </si>
  <si>
    <t>黄原霞</t>
  </si>
  <si>
    <t>20240021625</t>
  </si>
  <si>
    <t>胡亚明</t>
  </si>
  <si>
    <t>20240021022</t>
  </si>
  <si>
    <t>潜江市老新镇卫生院</t>
  </si>
  <si>
    <t>W068</t>
  </si>
  <si>
    <t>邓明洲</t>
  </si>
  <si>
    <t>20240020603</t>
  </si>
  <si>
    <t>高让</t>
  </si>
  <si>
    <t>20240020618</t>
  </si>
  <si>
    <t>郭媛</t>
  </si>
  <si>
    <t>20240021624</t>
  </si>
  <si>
    <t>W069</t>
  </si>
  <si>
    <t>苏海燕</t>
  </si>
  <si>
    <t>20240021405</t>
  </si>
  <si>
    <t>肖明月</t>
  </si>
  <si>
    <t>20240020813</t>
  </si>
  <si>
    <t>潜江市龙湾镇中心卫生院</t>
  </si>
  <si>
    <t>W070</t>
  </si>
  <si>
    <t>陈梓为</t>
  </si>
  <si>
    <t>20240020301</t>
  </si>
  <si>
    <t>柳梦婷</t>
  </si>
  <si>
    <t>20240020406</t>
  </si>
  <si>
    <t>陈绍宇</t>
  </si>
  <si>
    <t>20240021212</t>
  </si>
  <si>
    <t>W071</t>
  </si>
  <si>
    <t>余曼丽</t>
  </si>
  <si>
    <t>20240021427</t>
  </si>
  <si>
    <t>彭刘禹祥</t>
  </si>
  <si>
    <t>20240021229</t>
  </si>
  <si>
    <t>熊川航</t>
  </si>
  <si>
    <t>20240020722</t>
  </si>
  <si>
    <t>W072</t>
  </si>
  <si>
    <t>杨德胜</t>
  </si>
  <si>
    <t>20240021502</t>
  </si>
  <si>
    <t>漆凤翔</t>
  </si>
  <si>
    <t>20240021325</t>
  </si>
  <si>
    <t>W073</t>
  </si>
  <si>
    <t>王平</t>
  </si>
  <si>
    <t>20240020323</t>
  </si>
  <si>
    <t>何峻熙</t>
  </si>
  <si>
    <t>20240021805</t>
  </si>
  <si>
    <t>潜江市渔洋镇卫生院</t>
  </si>
  <si>
    <t>W074</t>
  </si>
  <si>
    <t>孙海林</t>
  </si>
  <si>
    <t>20240021717</t>
  </si>
  <si>
    <t>李珂怡</t>
  </si>
  <si>
    <t>20240021807</t>
  </si>
  <si>
    <t>陈茂洁</t>
  </si>
  <si>
    <t>20240021612</t>
  </si>
  <si>
    <t>潜江市高石碑镇卫生院</t>
  </si>
  <si>
    <t>W075</t>
  </si>
  <si>
    <t>李宛</t>
  </si>
  <si>
    <t>20240021007</t>
  </si>
  <si>
    <t>W077</t>
  </si>
  <si>
    <t>桂张燕</t>
  </si>
  <si>
    <t>20240020925</t>
  </si>
  <si>
    <t>陈丽娟</t>
  </si>
  <si>
    <t>20240020413</t>
  </si>
  <si>
    <t>董政勇</t>
  </si>
  <si>
    <t>20240021017</t>
  </si>
  <si>
    <t>潜江市王场镇卫生院</t>
  </si>
  <si>
    <t>W078</t>
  </si>
  <si>
    <t>孙德龙</t>
  </si>
  <si>
    <t>20240020919</t>
  </si>
  <si>
    <t>李锁</t>
  </si>
  <si>
    <t>20240020627</t>
  </si>
  <si>
    <t>王可心</t>
  </si>
  <si>
    <t>20240020104</t>
  </si>
  <si>
    <t>W079</t>
  </si>
  <si>
    <t>刘均方</t>
  </si>
  <si>
    <t>20240020509</t>
  </si>
  <si>
    <t>潜江市张金镇中心卫生院</t>
  </si>
  <si>
    <t>W080</t>
  </si>
  <si>
    <t>周菊</t>
  </si>
  <si>
    <t>20240020222</t>
  </si>
  <si>
    <t>李艳</t>
  </si>
  <si>
    <t>20240021618</t>
  </si>
  <si>
    <t>毛万清</t>
  </si>
  <si>
    <t>20240021123</t>
  </si>
  <si>
    <t>W083</t>
  </si>
  <si>
    <t>熊佳</t>
  </si>
  <si>
    <t>20240020203</t>
  </si>
  <si>
    <t>张梦洁</t>
  </si>
  <si>
    <t>20240020408</t>
  </si>
  <si>
    <t>W084</t>
  </si>
  <si>
    <t>杨林</t>
  </si>
  <si>
    <t>20240021604</t>
  </si>
  <si>
    <t>关心科</t>
  </si>
  <si>
    <t>20240020907</t>
  </si>
  <si>
    <t>潜江市后湖管理区卫生院</t>
  </si>
  <si>
    <t>W085</t>
  </si>
  <si>
    <t>盛畅</t>
  </si>
  <si>
    <t>20240021513</t>
  </si>
  <si>
    <t>帅保珠</t>
  </si>
  <si>
    <t>20240021530</t>
  </si>
  <si>
    <t>魏园园</t>
  </si>
  <si>
    <t>20240020503</t>
  </si>
  <si>
    <t>潜江市高场社区卫生服务中心</t>
  </si>
  <si>
    <t>W086</t>
  </si>
  <si>
    <t>张蓉</t>
  </si>
  <si>
    <t>20240020227</t>
  </si>
  <si>
    <t>胡译文</t>
  </si>
  <si>
    <t>20240020109</t>
  </si>
  <si>
    <t>张雪</t>
  </si>
  <si>
    <t>20240021105</t>
  </si>
  <si>
    <t>潜江市总口管理区卫生院</t>
  </si>
  <si>
    <t>W087</t>
  </si>
  <si>
    <t>赵路</t>
  </si>
  <si>
    <t>20240021417</t>
  </si>
  <si>
    <t>W088</t>
  </si>
  <si>
    <t>汪芊云</t>
  </si>
  <si>
    <t>20240020728</t>
  </si>
  <si>
    <t>W089</t>
  </si>
  <si>
    <t>陈婷</t>
  </si>
  <si>
    <t>20240021113</t>
  </si>
  <si>
    <t>张旭</t>
  </si>
  <si>
    <t>20240020325</t>
  </si>
  <si>
    <t>凡玉婷</t>
  </si>
  <si>
    <t>20240020123</t>
  </si>
  <si>
    <t>邹玲</t>
  </si>
  <si>
    <t>20240021521</t>
  </si>
  <si>
    <t>袁文华</t>
  </si>
  <si>
    <t>20240020612</t>
  </si>
  <si>
    <t>唐华</t>
  </si>
  <si>
    <t>20240021225</t>
  </si>
  <si>
    <t>潜江市白鹭湖管理区卫生院</t>
  </si>
  <si>
    <t>康复科医师</t>
  </si>
  <si>
    <t>W090</t>
  </si>
  <si>
    <t>方琴</t>
  </si>
  <si>
    <t>20240020127</t>
  </si>
  <si>
    <t>W091</t>
  </si>
  <si>
    <t>李卫芳</t>
  </si>
  <si>
    <t>20240021211</t>
  </si>
  <si>
    <t>W092</t>
  </si>
  <si>
    <t>杜润蓉</t>
  </si>
  <si>
    <t>20240020304</t>
  </si>
  <si>
    <t>潜江市运粮湖管理区卫生院</t>
  </si>
  <si>
    <t>W093</t>
  </si>
  <si>
    <t>王诗慧</t>
  </si>
  <si>
    <t>20240020226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</si>
</sst>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5"/>
      <name val="仿宋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92"/>
  <sheetViews>
    <sheetView showZeros="0" tabSelected="1" workbookViewId="0">
      <pane ySplit="3" topLeftCell="A4" activePane="bottomLeft" state="frozen"/>
      <selection/>
      <selection pane="bottomLeft" activeCell="O13" sqref="O13"/>
    </sheetView>
  </sheetViews>
  <sheetFormatPr defaultColWidth="8.89166666666667" defaultRowHeight="20.1" customHeight="1"/>
  <cols>
    <col min="1" max="1" width="5.375" style="1" customWidth="1"/>
    <col min="2" max="2" width="8.875" style="1" customWidth="1"/>
    <col min="3" max="3" width="13.75" style="1" customWidth="1"/>
    <col min="4" max="4" width="31.625" style="1" customWidth="1"/>
    <col min="5" max="5" width="15" style="1" customWidth="1"/>
    <col min="6" max="6" width="5.375" style="1" customWidth="1"/>
    <col min="7" max="7" width="5.125" style="1" customWidth="1"/>
    <col min="8" max="8" width="7.375" style="1" customWidth="1"/>
    <col min="9" max="12" width="8.375" style="3" customWidth="1"/>
    <col min="13" max="13" width="8.875" style="1" customWidth="1"/>
    <col min="14" max="253" width="9" style="1"/>
    <col min="254" max="16384" width="8.89166666666667" style="1"/>
  </cols>
  <sheetData>
    <row r="1" ht="24" customHeight="1" spans="1:2">
      <c r="A1" s="4" t="s">
        <v>0</v>
      </c>
      <c r="B1" s="4"/>
    </row>
    <row r="2" s="1" customFormat="1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10"/>
      <c r="J2" s="10"/>
      <c r="K2" s="10"/>
      <c r="L2" s="10"/>
      <c r="M2" s="5"/>
    </row>
    <row r="3" s="2" customFormat="1" ht="4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6" t="s">
        <v>14</v>
      </c>
    </row>
    <row r="4" s="1" customFormat="1" customHeight="1" spans="1:13">
      <c r="A4" s="8" t="str">
        <f>IF(J4&gt;0,TEXT(SUMPRODUCT(($F$4:$F$192=$F4)*($L$4:$L$192&gt;$L4))+1,"00"),"")</f>
        <v>01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9">
        <v>65.7</v>
      </c>
      <c r="I4" s="12">
        <f t="shared" ref="I4:I67" si="0">H4*0.4</f>
        <v>26.28</v>
      </c>
      <c r="J4" s="12">
        <v>77.432</v>
      </c>
      <c r="K4" s="12">
        <f t="shared" ref="K4:K67" si="1">IF(J4&gt;0,J4*0.6,0)</f>
        <v>46.4592</v>
      </c>
      <c r="L4" s="12">
        <f t="shared" ref="L4:L67" si="2">IF(J4&gt;0,I4+K4,0)</f>
        <v>72.7392</v>
      </c>
      <c r="M4" s="8" t="str">
        <f t="shared" ref="M4:M24" si="3">IF(J4&gt;0,"","面试缺考")</f>
        <v/>
      </c>
    </row>
    <row r="5" s="1" customFormat="1" customHeight="1" spans="1:13">
      <c r="A5" s="8" t="str">
        <f>IF(J5&gt;0,TEXT(SUMPRODUCT(($F$4:$F$192=$F5)*($L$4:$L$192&gt;$L5))+1,"00"),"")</f>
        <v>02</v>
      </c>
      <c r="B5" s="8" t="s">
        <v>20</v>
      </c>
      <c r="C5" s="8" t="s">
        <v>21</v>
      </c>
      <c r="D5" s="8" t="s">
        <v>17</v>
      </c>
      <c r="E5" s="8" t="s">
        <v>18</v>
      </c>
      <c r="F5" s="8" t="s">
        <v>19</v>
      </c>
      <c r="G5" s="8">
        <v>1</v>
      </c>
      <c r="H5" s="9">
        <v>60.8</v>
      </c>
      <c r="I5" s="12">
        <f t="shared" si="0"/>
        <v>24.32</v>
      </c>
      <c r="J5" s="12">
        <v>76.138</v>
      </c>
      <c r="K5" s="12">
        <f t="shared" si="1"/>
        <v>45.6828</v>
      </c>
      <c r="L5" s="12">
        <f t="shared" si="2"/>
        <v>70.0028</v>
      </c>
      <c r="M5" s="8" t="str">
        <f t="shared" si="3"/>
        <v/>
      </c>
    </row>
    <row r="6" s="1" customFormat="1" customHeight="1" spans="1:13">
      <c r="A6" s="8" t="str">
        <f>IF(J6&gt;0,TEXT(SUMPRODUCT(($F$4:$F$192=$F6)*($L$4:$L$192&gt;$L6))+1,"00"),"")</f>
        <v>01</v>
      </c>
      <c r="B6" s="8" t="s">
        <v>22</v>
      </c>
      <c r="C6" s="8" t="s">
        <v>23</v>
      </c>
      <c r="D6" s="8" t="s">
        <v>17</v>
      </c>
      <c r="E6" s="8" t="s">
        <v>24</v>
      </c>
      <c r="F6" s="8" t="s">
        <v>25</v>
      </c>
      <c r="G6" s="8">
        <v>3</v>
      </c>
      <c r="H6" s="9">
        <v>63.5</v>
      </c>
      <c r="I6" s="12">
        <f t="shared" si="0"/>
        <v>25.4</v>
      </c>
      <c r="J6" s="12">
        <v>80.214</v>
      </c>
      <c r="K6" s="12">
        <f t="shared" si="1"/>
        <v>48.1284</v>
      </c>
      <c r="L6" s="12">
        <f t="shared" si="2"/>
        <v>73.5284</v>
      </c>
      <c r="M6" s="8" t="str">
        <f t="shared" si="3"/>
        <v/>
      </c>
    </row>
    <row r="7" s="1" customFormat="1" customHeight="1" spans="1:13">
      <c r="A7" s="8" t="str">
        <f>IF(J7&gt;0,TEXT(SUMPRODUCT(($F$4:$F$192=$F7)*($L$4:$L$192&gt;$L7))+1,"00"),"")</f>
        <v>02</v>
      </c>
      <c r="B7" s="8" t="s">
        <v>26</v>
      </c>
      <c r="C7" s="8" t="s">
        <v>27</v>
      </c>
      <c r="D7" s="8" t="s">
        <v>17</v>
      </c>
      <c r="E7" s="8" t="s">
        <v>24</v>
      </c>
      <c r="F7" s="8" t="s">
        <v>25</v>
      </c>
      <c r="G7" s="8">
        <v>3</v>
      </c>
      <c r="H7" s="9">
        <v>59</v>
      </c>
      <c r="I7" s="12">
        <f t="shared" si="0"/>
        <v>23.6</v>
      </c>
      <c r="J7" s="12">
        <v>78.236</v>
      </c>
      <c r="K7" s="12">
        <f t="shared" si="1"/>
        <v>46.9416</v>
      </c>
      <c r="L7" s="12">
        <f t="shared" si="2"/>
        <v>70.5416</v>
      </c>
      <c r="M7" s="8" t="str">
        <f t="shared" si="3"/>
        <v/>
      </c>
    </row>
    <row r="8" s="1" customFormat="1" customHeight="1" spans="1:13">
      <c r="A8" s="8" t="str">
        <f>IF(J8&gt;0,TEXT(SUMPRODUCT(($F$4:$F$192=$F8)*($L$4:$L$192&gt;$L8))+1,"00"),"")</f>
        <v>03</v>
      </c>
      <c r="B8" s="8" t="s">
        <v>28</v>
      </c>
      <c r="C8" s="8" t="s">
        <v>29</v>
      </c>
      <c r="D8" s="8" t="s">
        <v>17</v>
      </c>
      <c r="E8" s="8" t="s">
        <v>24</v>
      </c>
      <c r="F8" s="8" t="s">
        <v>25</v>
      </c>
      <c r="G8" s="8">
        <v>3</v>
      </c>
      <c r="H8" s="9">
        <v>61.8</v>
      </c>
      <c r="I8" s="12">
        <f t="shared" si="0"/>
        <v>24.72</v>
      </c>
      <c r="J8" s="12">
        <v>72.426</v>
      </c>
      <c r="K8" s="12">
        <f t="shared" si="1"/>
        <v>43.4556</v>
      </c>
      <c r="L8" s="12">
        <f t="shared" si="2"/>
        <v>68.1756</v>
      </c>
      <c r="M8" s="8" t="str">
        <f t="shared" si="3"/>
        <v/>
      </c>
    </row>
    <row r="9" s="1" customFormat="1" customHeight="1" spans="1:13">
      <c r="A9" s="8" t="str">
        <f>IF(J9&gt;0,TEXT(SUMPRODUCT(($F$4:$F$192=$F9)*($L$4:$L$192&gt;$L9))+1,"00"),"")</f>
        <v>01</v>
      </c>
      <c r="B9" s="8" t="s">
        <v>30</v>
      </c>
      <c r="C9" s="8" t="s">
        <v>31</v>
      </c>
      <c r="D9" s="8" t="s">
        <v>17</v>
      </c>
      <c r="E9" s="8" t="s">
        <v>32</v>
      </c>
      <c r="F9" s="8" t="s">
        <v>33</v>
      </c>
      <c r="G9" s="8">
        <v>3</v>
      </c>
      <c r="H9" s="9">
        <v>70.2</v>
      </c>
      <c r="I9" s="12">
        <f t="shared" si="0"/>
        <v>28.08</v>
      </c>
      <c r="J9" s="12">
        <v>83.88</v>
      </c>
      <c r="K9" s="12">
        <f t="shared" si="1"/>
        <v>50.328</v>
      </c>
      <c r="L9" s="12">
        <f t="shared" si="2"/>
        <v>78.408</v>
      </c>
      <c r="M9" s="8" t="str">
        <f t="shared" si="3"/>
        <v/>
      </c>
    </row>
    <row r="10" s="1" customFormat="1" customHeight="1" spans="1:13">
      <c r="A10" s="8" t="str">
        <f>IF(J10&gt;0,TEXT(SUMPRODUCT(($F$4:$F$192=$F10)*($L$4:$L$192&gt;$L10))+1,"00"),"")</f>
        <v>02</v>
      </c>
      <c r="B10" s="8" t="s">
        <v>34</v>
      </c>
      <c r="C10" s="8" t="s">
        <v>35</v>
      </c>
      <c r="D10" s="8" t="s">
        <v>17</v>
      </c>
      <c r="E10" s="8" t="s">
        <v>32</v>
      </c>
      <c r="F10" s="8" t="s">
        <v>33</v>
      </c>
      <c r="G10" s="8">
        <v>3</v>
      </c>
      <c r="H10" s="9">
        <v>70.2</v>
      </c>
      <c r="I10" s="12">
        <f t="shared" si="0"/>
        <v>28.08</v>
      </c>
      <c r="J10" s="12">
        <v>81.1</v>
      </c>
      <c r="K10" s="12">
        <f t="shared" si="1"/>
        <v>48.66</v>
      </c>
      <c r="L10" s="12">
        <f t="shared" si="2"/>
        <v>76.74</v>
      </c>
      <c r="M10" s="8" t="str">
        <f t="shared" si="3"/>
        <v/>
      </c>
    </row>
    <row r="11" s="1" customFormat="1" customHeight="1" spans="1:13">
      <c r="A11" s="8" t="str">
        <f>IF(J11&gt;0,TEXT(SUMPRODUCT(($F$4:$F$192=$F11)*($L$4:$L$192&gt;$L11))+1,"00"),"")</f>
        <v>03</v>
      </c>
      <c r="B11" s="8" t="s">
        <v>36</v>
      </c>
      <c r="C11" s="8" t="s">
        <v>37</v>
      </c>
      <c r="D11" s="8" t="s">
        <v>17</v>
      </c>
      <c r="E11" s="8" t="s">
        <v>32</v>
      </c>
      <c r="F11" s="8" t="s">
        <v>33</v>
      </c>
      <c r="G11" s="8">
        <v>3</v>
      </c>
      <c r="H11" s="9">
        <v>63</v>
      </c>
      <c r="I11" s="12">
        <f t="shared" si="0"/>
        <v>25.2</v>
      </c>
      <c r="J11" s="12">
        <v>81.4</v>
      </c>
      <c r="K11" s="12">
        <f t="shared" si="1"/>
        <v>48.84</v>
      </c>
      <c r="L11" s="12">
        <f t="shared" si="2"/>
        <v>74.04</v>
      </c>
      <c r="M11" s="8" t="str">
        <f t="shared" si="3"/>
        <v/>
      </c>
    </row>
    <row r="12" s="1" customFormat="1" customHeight="1" spans="1:13">
      <c r="A12" s="8" t="str">
        <f>IF(J12&gt;0,TEXT(SUMPRODUCT(($F$4:$F$192=$F12)*($L$4:$L$192&gt;$L12))+1,"00"),"")</f>
        <v>04</v>
      </c>
      <c r="B12" s="8" t="s">
        <v>38</v>
      </c>
      <c r="C12" s="8" t="s">
        <v>39</v>
      </c>
      <c r="D12" s="8" t="s">
        <v>17</v>
      </c>
      <c r="E12" s="8" t="s">
        <v>32</v>
      </c>
      <c r="F12" s="8" t="s">
        <v>33</v>
      </c>
      <c r="G12" s="8">
        <v>3</v>
      </c>
      <c r="H12" s="9">
        <v>63.1</v>
      </c>
      <c r="I12" s="12">
        <f t="shared" si="0"/>
        <v>25.24</v>
      </c>
      <c r="J12" s="12">
        <v>80.96</v>
      </c>
      <c r="K12" s="12">
        <f t="shared" si="1"/>
        <v>48.576</v>
      </c>
      <c r="L12" s="12">
        <f t="shared" si="2"/>
        <v>73.816</v>
      </c>
      <c r="M12" s="8" t="str">
        <f t="shared" si="3"/>
        <v/>
      </c>
    </row>
    <row r="13" s="1" customFormat="1" customHeight="1" spans="1:13">
      <c r="A13" s="8" t="str">
        <f>IF(J13&gt;0,TEXT(SUMPRODUCT(($F$4:$F$192=$F13)*($L$4:$L$192&gt;$L13))+1,"00"),"")</f>
        <v>05</v>
      </c>
      <c r="B13" s="8" t="s">
        <v>40</v>
      </c>
      <c r="C13" s="8" t="s">
        <v>41</v>
      </c>
      <c r="D13" s="8" t="s">
        <v>17</v>
      </c>
      <c r="E13" s="8" t="s">
        <v>32</v>
      </c>
      <c r="F13" s="8" t="s">
        <v>33</v>
      </c>
      <c r="G13" s="8">
        <v>3</v>
      </c>
      <c r="H13" s="9">
        <v>64.6</v>
      </c>
      <c r="I13" s="12">
        <f t="shared" si="0"/>
        <v>25.84</v>
      </c>
      <c r="J13" s="12">
        <v>79.62</v>
      </c>
      <c r="K13" s="12">
        <f t="shared" si="1"/>
        <v>47.772</v>
      </c>
      <c r="L13" s="12">
        <f t="shared" si="2"/>
        <v>73.612</v>
      </c>
      <c r="M13" s="8" t="str">
        <f t="shared" si="3"/>
        <v/>
      </c>
    </row>
    <row r="14" s="1" customFormat="1" customHeight="1" spans="1:13">
      <c r="A14" s="8" t="str">
        <f>IF(J14&gt;0,TEXT(SUMPRODUCT(($F$4:$F$192=$F14)*($L$4:$L$192&gt;$L14))+1,"00"),"")</f>
        <v>06</v>
      </c>
      <c r="B14" s="8" t="s">
        <v>42</v>
      </c>
      <c r="C14" s="8" t="s">
        <v>43</v>
      </c>
      <c r="D14" s="8" t="s">
        <v>17</v>
      </c>
      <c r="E14" s="8" t="s">
        <v>32</v>
      </c>
      <c r="F14" s="8" t="s">
        <v>33</v>
      </c>
      <c r="G14" s="8">
        <v>3</v>
      </c>
      <c r="H14" s="9">
        <v>63.9</v>
      </c>
      <c r="I14" s="12">
        <f t="shared" si="0"/>
        <v>25.56</v>
      </c>
      <c r="J14" s="12">
        <v>80.03</v>
      </c>
      <c r="K14" s="12">
        <f t="shared" si="1"/>
        <v>48.018</v>
      </c>
      <c r="L14" s="12">
        <f t="shared" si="2"/>
        <v>73.578</v>
      </c>
      <c r="M14" s="8" t="str">
        <f t="shared" si="3"/>
        <v/>
      </c>
    </row>
    <row r="15" s="1" customFormat="1" customHeight="1" spans="1:13">
      <c r="A15" s="8" t="str">
        <f>IF(J15&gt;0,TEXT(SUMPRODUCT(($F$4:$F$192=$F15)*($L$4:$L$192&gt;$L15))+1,"00"),"")</f>
        <v>07</v>
      </c>
      <c r="B15" s="8" t="s">
        <v>44</v>
      </c>
      <c r="C15" s="8" t="s">
        <v>45</v>
      </c>
      <c r="D15" s="8" t="s">
        <v>17</v>
      </c>
      <c r="E15" s="8" t="s">
        <v>32</v>
      </c>
      <c r="F15" s="8" t="s">
        <v>33</v>
      </c>
      <c r="G15" s="8">
        <v>3</v>
      </c>
      <c r="H15" s="9">
        <v>60.9</v>
      </c>
      <c r="I15" s="12">
        <f t="shared" si="0"/>
        <v>24.36</v>
      </c>
      <c r="J15" s="12">
        <v>81.96</v>
      </c>
      <c r="K15" s="12">
        <f t="shared" si="1"/>
        <v>49.176</v>
      </c>
      <c r="L15" s="12">
        <f t="shared" si="2"/>
        <v>73.536</v>
      </c>
      <c r="M15" s="8" t="str">
        <f t="shared" si="3"/>
        <v/>
      </c>
    </row>
    <row r="16" s="1" customFormat="1" customHeight="1" spans="1:13">
      <c r="A16" s="8" t="str">
        <f>IF(J16&gt;0,TEXT(SUMPRODUCT(($F$4:$F$192=$F16)*($L$4:$L$192&gt;$L16))+1,"00"),"")</f>
        <v>08</v>
      </c>
      <c r="B16" s="8" t="s">
        <v>46</v>
      </c>
      <c r="C16" s="8" t="s">
        <v>47</v>
      </c>
      <c r="D16" s="8" t="s">
        <v>17</v>
      </c>
      <c r="E16" s="8" t="s">
        <v>32</v>
      </c>
      <c r="F16" s="8" t="s">
        <v>33</v>
      </c>
      <c r="G16" s="8">
        <v>3</v>
      </c>
      <c r="H16" s="9">
        <v>63.9</v>
      </c>
      <c r="I16" s="12">
        <f t="shared" si="0"/>
        <v>25.56</v>
      </c>
      <c r="J16" s="12">
        <v>75.74</v>
      </c>
      <c r="K16" s="12">
        <f t="shared" si="1"/>
        <v>45.444</v>
      </c>
      <c r="L16" s="12">
        <f t="shared" si="2"/>
        <v>71.004</v>
      </c>
      <c r="M16" s="8" t="str">
        <f t="shared" si="3"/>
        <v/>
      </c>
    </row>
    <row r="17" s="1" customFormat="1" customHeight="1" spans="1:13">
      <c r="A17" s="8" t="str">
        <f>IF(J17&gt;0,TEXT(SUMPRODUCT(($F$4:$F$192=$F17)*($L$4:$L$192&gt;$L17))+1,"00"),"")</f>
        <v>09</v>
      </c>
      <c r="B17" s="8" t="s">
        <v>48</v>
      </c>
      <c r="C17" s="8" t="s">
        <v>49</v>
      </c>
      <c r="D17" s="8" t="s">
        <v>17</v>
      </c>
      <c r="E17" s="8" t="s">
        <v>32</v>
      </c>
      <c r="F17" s="8" t="s">
        <v>33</v>
      </c>
      <c r="G17" s="8">
        <v>3</v>
      </c>
      <c r="H17" s="9">
        <v>66.4</v>
      </c>
      <c r="I17" s="12">
        <f t="shared" si="0"/>
        <v>26.56</v>
      </c>
      <c r="J17" s="12">
        <v>73.9</v>
      </c>
      <c r="K17" s="12">
        <f t="shared" si="1"/>
        <v>44.34</v>
      </c>
      <c r="L17" s="12">
        <f t="shared" si="2"/>
        <v>70.9</v>
      </c>
      <c r="M17" s="8" t="str">
        <f t="shared" si="3"/>
        <v/>
      </c>
    </row>
    <row r="18" s="1" customFormat="1" customHeight="1" spans="1:13">
      <c r="A18" s="8" t="str">
        <f>IF(J18&gt;0,TEXT(SUMPRODUCT(($F$4:$F$192=$F18)*($L$4:$L$192&gt;$L18))+1,"00"),"")</f>
        <v>01</v>
      </c>
      <c r="B18" s="8" t="s">
        <v>50</v>
      </c>
      <c r="C18" s="8" t="s">
        <v>51</v>
      </c>
      <c r="D18" s="8" t="s">
        <v>52</v>
      </c>
      <c r="E18" s="8" t="s">
        <v>53</v>
      </c>
      <c r="F18" s="8" t="s">
        <v>54</v>
      </c>
      <c r="G18" s="8">
        <v>2</v>
      </c>
      <c r="H18" s="9">
        <v>73.1</v>
      </c>
      <c r="I18" s="12">
        <f t="shared" si="0"/>
        <v>29.24</v>
      </c>
      <c r="J18" s="12">
        <v>84.156</v>
      </c>
      <c r="K18" s="12">
        <f t="shared" si="1"/>
        <v>50.4936</v>
      </c>
      <c r="L18" s="12">
        <f t="shared" si="2"/>
        <v>79.7336</v>
      </c>
      <c r="M18" s="8" t="str">
        <f t="shared" si="3"/>
        <v/>
      </c>
    </row>
    <row r="19" s="1" customFormat="1" customHeight="1" spans="1:13">
      <c r="A19" s="8" t="str">
        <f>IF(J19&gt;0,TEXT(SUMPRODUCT(($F$4:$F$192=$F19)*($L$4:$L$192&gt;$L19))+1,"00"),"")</f>
        <v>02</v>
      </c>
      <c r="B19" s="8" t="s">
        <v>55</v>
      </c>
      <c r="C19" s="8" t="s">
        <v>56</v>
      </c>
      <c r="D19" s="8" t="s">
        <v>52</v>
      </c>
      <c r="E19" s="8" t="s">
        <v>53</v>
      </c>
      <c r="F19" s="8" t="s">
        <v>54</v>
      </c>
      <c r="G19" s="8">
        <v>2</v>
      </c>
      <c r="H19" s="9">
        <v>64.1</v>
      </c>
      <c r="I19" s="12">
        <f t="shared" si="0"/>
        <v>25.64</v>
      </c>
      <c r="J19" s="12">
        <v>72.784</v>
      </c>
      <c r="K19" s="12">
        <f t="shared" si="1"/>
        <v>43.6704</v>
      </c>
      <c r="L19" s="12">
        <f t="shared" si="2"/>
        <v>69.3104</v>
      </c>
      <c r="M19" s="8" t="str">
        <f t="shared" si="3"/>
        <v/>
      </c>
    </row>
    <row r="20" s="1" customFormat="1" customHeight="1" spans="1:13">
      <c r="A20" s="8" t="str">
        <f>IF(J20&gt;0,TEXT(SUMPRODUCT(($F$4:$F$192=$F20)*($L$4:$L$192&gt;$L20))+1,"00"),"")</f>
        <v>01</v>
      </c>
      <c r="B20" s="8" t="s">
        <v>57</v>
      </c>
      <c r="C20" s="8" t="s">
        <v>58</v>
      </c>
      <c r="D20" s="8" t="s">
        <v>52</v>
      </c>
      <c r="E20" s="8" t="s">
        <v>53</v>
      </c>
      <c r="F20" s="8" t="s">
        <v>59</v>
      </c>
      <c r="G20" s="8">
        <v>2</v>
      </c>
      <c r="H20" s="9">
        <v>69.9</v>
      </c>
      <c r="I20" s="12">
        <f t="shared" si="0"/>
        <v>27.96</v>
      </c>
      <c r="J20" s="12">
        <v>85.482</v>
      </c>
      <c r="K20" s="12">
        <f t="shared" si="1"/>
        <v>51.2892</v>
      </c>
      <c r="L20" s="12">
        <f t="shared" si="2"/>
        <v>79.2492</v>
      </c>
      <c r="M20" s="8" t="str">
        <f t="shared" si="3"/>
        <v/>
      </c>
    </row>
    <row r="21" s="1" customFormat="1" customHeight="1" spans="1:13">
      <c r="A21" s="8" t="str">
        <f>IF(J21&gt;0,TEXT(SUMPRODUCT(($F$4:$F$192=$F21)*($L$4:$L$192&gt;$L21))+1,"00"),"")</f>
        <v>02</v>
      </c>
      <c r="B21" s="8" t="s">
        <v>60</v>
      </c>
      <c r="C21" s="8" t="s">
        <v>61</v>
      </c>
      <c r="D21" s="8" t="s">
        <v>52</v>
      </c>
      <c r="E21" s="8" t="s">
        <v>53</v>
      </c>
      <c r="F21" s="8" t="s">
        <v>59</v>
      </c>
      <c r="G21" s="8">
        <v>2</v>
      </c>
      <c r="H21" s="9">
        <v>62</v>
      </c>
      <c r="I21" s="12">
        <f t="shared" si="0"/>
        <v>24.8</v>
      </c>
      <c r="J21" s="12">
        <v>80.862</v>
      </c>
      <c r="K21" s="12">
        <f t="shared" si="1"/>
        <v>48.5172</v>
      </c>
      <c r="L21" s="12">
        <f t="shared" si="2"/>
        <v>73.3172</v>
      </c>
      <c r="M21" s="8" t="str">
        <f t="shared" si="3"/>
        <v/>
      </c>
    </row>
    <row r="22" s="1" customFormat="1" customHeight="1" spans="1:13">
      <c r="A22" s="8" t="str">
        <f>IF(J22&gt;0,TEXT(SUMPRODUCT(($F$4:$F$192=$F22)*($L$4:$L$192&gt;$L22))+1,"00"),"")</f>
        <v>03</v>
      </c>
      <c r="B22" s="8" t="s">
        <v>62</v>
      </c>
      <c r="C22" s="8" t="s">
        <v>63</v>
      </c>
      <c r="D22" s="8" t="s">
        <v>52</v>
      </c>
      <c r="E22" s="8" t="s">
        <v>53</v>
      </c>
      <c r="F22" s="8" t="s">
        <v>59</v>
      </c>
      <c r="G22" s="8">
        <v>2</v>
      </c>
      <c r="H22" s="9">
        <v>60.9</v>
      </c>
      <c r="I22" s="12">
        <f t="shared" si="0"/>
        <v>24.36</v>
      </c>
      <c r="J22" s="12">
        <v>81.078</v>
      </c>
      <c r="K22" s="12">
        <f t="shared" si="1"/>
        <v>48.6468</v>
      </c>
      <c r="L22" s="12">
        <f t="shared" si="2"/>
        <v>73.0068</v>
      </c>
      <c r="M22" s="8" t="str">
        <f t="shared" si="3"/>
        <v/>
      </c>
    </row>
    <row r="23" s="1" customFormat="1" customHeight="1" spans="1:13">
      <c r="A23" s="8" t="str">
        <f>IF(J23&gt;0,TEXT(SUMPRODUCT(($F$4:$F$192=$F23)*($L$4:$L$192&gt;$L23))+1,"00"),"")</f>
        <v>04</v>
      </c>
      <c r="B23" s="8" t="s">
        <v>64</v>
      </c>
      <c r="C23" s="8" t="s">
        <v>65</v>
      </c>
      <c r="D23" s="8" t="s">
        <v>52</v>
      </c>
      <c r="E23" s="8" t="s">
        <v>53</v>
      </c>
      <c r="F23" s="8" t="s">
        <v>59</v>
      </c>
      <c r="G23" s="8">
        <v>2</v>
      </c>
      <c r="H23" s="9">
        <v>61.8</v>
      </c>
      <c r="I23" s="12">
        <f t="shared" si="0"/>
        <v>24.72</v>
      </c>
      <c r="J23" s="12">
        <v>78.998</v>
      </c>
      <c r="K23" s="12">
        <f t="shared" si="1"/>
        <v>47.3988</v>
      </c>
      <c r="L23" s="12">
        <f t="shared" si="2"/>
        <v>72.1188</v>
      </c>
      <c r="M23" s="8" t="str">
        <f t="shared" si="3"/>
        <v/>
      </c>
    </row>
    <row r="24" s="1" customFormat="1" customHeight="1" spans="1:13">
      <c r="A24" s="8" t="str">
        <f>IF(J24&gt;0,TEXT(SUMPRODUCT(($F$4:$F$192=$F24)*($L$4:$L$192&gt;$L24))+1,"00"),"")</f>
        <v/>
      </c>
      <c r="B24" s="8" t="s">
        <v>66</v>
      </c>
      <c r="C24" s="8" t="s">
        <v>67</v>
      </c>
      <c r="D24" s="8" t="s">
        <v>52</v>
      </c>
      <c r="E24" s="8" t="s">
        <v>53</v>
      </c>
      <c r="F24" s="8" t="s">
        <v>59</v>
      </c>
      <c r="G24" s="8">
        <v>2</v>
      </c>
      <c r="H24" s="9">
        <v>61.4</v>
      </c>
      <c r="I24" s="12">
        <f t="shared" si="0"/>
        <v>24.56</v>
      </c>
      <c r="J24" s="12"/>
      <c r="K24" s="12">
        <f t="shared" si="1"/>
        <v>0</v>
      </c>
      <c r="L24" s="12">
        <f t="shared" si="2"/>
        <v>0</v>
      </c>
      <c r="M24" s="8" t="str">
        <f t="shared" si="3"/>
        <v>面试缺考</v>
      </c>
    </row>
    <row r="25" s="1" customFormat="1" customHeight="1" spans="1:13">
      <c r="A25" s="8" t="str">
        <f>IF(J25&gt;0,TEXT(SUMPRODUCT(($F$4:$F$192=$F25)*($L$4:$L$192&gt;$L25))+1,"00"),"")</f>
        <v/>
      </c>
      <c r="B25" s="8" t="s">
        <v>68</v>
      </c>
      <c r="C25" s="8" t="s">
        <v>69</v>
      </c>
      <c r="D25" s="8" t="s">
        <v>52</v>
      </c>
      <c r="E25" s="8" t="s">
        <v>53</v>
      </c>
      <c r="F25" s="8" t="s">
        <v>59</v>
      </c>
      <c r="G25" s="8">
        <v>2</v>
      </c>
      <c r="H25" s="9">
        <v>66.1</v>
      </c>
      <c r="I25" s="12">
        <f t="shared" si="0"/>
        <v>26.44</v>
      </c>
      <c r="J25" s="12"/>
      <c r="K25" s="12">
        <f t="shared" si="1"/>
        <v>0</v>
      </c>
      <c r="L25" s="12">
        <f t="shared" si="2"/>
        <v>0</v>
      </c>
      <c r="M25" s="8" t="s">
        <v>70</v>
      </c>
    </row>
    <row r="26" s="1" customFormat="1" customHeight="1" spans="1:13">
      <c r="A26" s="8" t="str">
        <f>IF(J26&gt;0,TEXT(SUMPRODUCT(($F$4:$F$192=$F26)*($L$4:$L$192&gt;$L26))+1,"00"),"")</f>
        <v>01</v>
      </c>
      <c r="B26" s="8" t="s">
        <v>71</v>
      </c>
      <c r="C26" s="8" t="s">
        <v>72</v>
      </c>
      <c r="D26" s="8" t="s">
        <v>52</v>
      </c>
      <c r="E26" s="8" t="s">
        <v>73</v>
      </c>
      <c r="F26" s="8" t="s">
        <v>74</v>
      </c>
      <c r="G26" s="8">
        <v>1</v>
      </c>
      <c r="H26" s="9">
        <v>68</v>
      </c>
      <c r="I26" s="12">
        <f t="shared" si="0"/>
        <v>27.2</v>
      </c>
      <c r="J26" s="12">
        <v>79.916</v>
      </c>
      <c r="K26" s="12">
        <f t="shared" si="1"/>
        <v>47.9496</v>
      </c>
      <c r="L26" s="12">
        <f t="shared" si="2"/>
        <v>75.1496</v>
      </c>
      <c r="M26" s="8" t="str">
        <f t="shared" ref="M26:M89" si="4">IF(J26&gt;0,"","面试缺考")</f>
        <v/>
      </c>
    </row>
    <row r="27" s="1" customFormat="1" customHeight="1" spans="1:13">
      <c r="A27" s="8" t="str">
        <f>IF(J27&gt;0,TEXT(SUMPRODUCT(($F$4:$F$192=$F27)*($L$4:$L$192&gt;$L27))+1,"00"),"")</f>
        <v>01</v>
      </c>
      <c r="B27" s="8" t="s">
        <v>75</v>
      </c>
      <c r="C27" s="8" t="s">
        <v>76</v>
      </c>
      <c r="D27" s="8" t="s">
        <v>52</v>
      </c>
      <c r="E27" s="8" t="s">
        <v>77</v>
      </c>
      <c r="F27" s="8" t="s">
        <v>78</v>
      </c>
      <c r="G27" s="8">
        <v>1</v>
      </c>
      <c r="H27" s="9">
        <v>73.7</v>
      </c>
      <c r="I27" s="12">
        <f t="shared" si="0"/>
        <v>29.48</v>
      </c>
      <c r="J27" s="12">
        <v>82.384</v>
      </c>
      <c r="K27" s="12">
        <f t="shared" si="1"/>
        <v>49.4304</v>
      </c>
      <c r="L27" s="12">
        <f t="shared" si="2"/>
        <v>78.9104</v>
      </c>
      <c r="M27" s="8" t="str">
        <f t="shared" si="4"/>
        <v/>
      </c>
    </row>
    <row r="28" s="1" customFormat="1" customHeight="1" spans="1:13">
      <c r="A28" s="8" t="str">
        <f>IF(J28&gt;0,TEXT(SUMPRODUCT(($F$4:$F$192=$F28)*($L$4:$L$192&gt;$L28))+1,"00"),"")</f>
        <v>01</v>
      </c>
      <c r="B28" s="8" t="s">
        <v>79</v>
      </c>
      <c r="C28" s="8" t="s">
        <v>80</v>
      </c>
      <c r="D28" s="8" t="s">
        <v>52</v>
      </c>
      <c r="E28" s="8" t="s">
        <v>81</v>
      </c>
      <c r="F28" s="8" t="s">
        <v>82</v>
      </c>
      <c r="G28" s="8">
        <v>2</v>
      </c>
      <c r="H28" s="9">
        <v>63</v>
      </c>
      <c r="I28" s="12">
        <f t="shared" si="0"/>
        <v>25.2</v>
      </c>
      <c r="J28" s="12">
        <v>81.508</v>
      </c>
      <c r="K28" s="12">
        <f t="shared" si="1"/>
        <v>48.9048</v>
      </c>
      <c r="L28" s="12">
        <f t="shared" si="2"/>
        <v>74.1048</v>
      </c>
      <c r="M28" s="8" t="str">
        <f t="shared" si="4"/>
        <v/>
      </c>
    </row>
    <row r="29" s="1" customFormat="1" customHeight="1" spans="1:13">
      <c r="A29" s="8" t="str">
        <f>IF(J29&gt;0,TEXT(SUMPRODUCT(($F$4:$F$192=$F29)*($L$4:$L$192&gt;$L29))+1,"00"),"")</f>
        <v>02</v>
      </c>
      <c r="B29" s="8" t="s">
        <v>83</v>
      </c>
      <c r="C29" s="8" t="s">
        <v>84</v>
      </c>
      <c r="D29" s="8" t="s">
        <v>52</v>
      </c>
      <c r="E29" s="8" t="s">
        <v>81</v>
      </c>
      <c r="F29" s="8" t="s">
        <v>82</v>
      </c>
      <c r="G29" s="8">
        <v>2</v>
      </c>
      <c r="H29" s="9">
        <v>65.2</v>
      </c>
      <c r="I29" s="12">
        <f t="shared" si="0"/>
        <v>26.08</v>
      </c>
      <c r="J29" s="12">
        <v>76.546</v>
      </c>
      <c r="K29" s="12">
        <f t="shared" si="1"/>
        <v>45.9276</v>
      </c>
      <c r="L29" s="12">
        <f t="shared" si="2"/>
        <v>72.0076</v>
      </c>
      <c r="M29" s="8" t="str">
        <f t="shared" si="4"/>
        <v/>
      </c>
    </row>
    <row r="30" s="1" customFormat="1" customHeight="1" spans="1:13">
      <c r="A30" s="8" t="str">
        <f>IF(J30&gt;0,TEXT(SUMPRODUCT(($F$4:$F$192=$F30)*($L$4:$L$192&gt;$L30))+1,"00"),"")</f>
        <v>03</v>
      </c>
      <c r="B30" s="8" t="s">
        <v>85</v>
      </c>
      <c r="C30" s="8" t="s">
        <v>86</v>
      </c>
      <c r="D30" s="8" t="s">
        <v>52</v>
      </c>
      <c r="E30" s="8" t="s">
        <v>81</v>
      </c>
      <c r="F30" s="8" t="s">
        <v>82</v>
      </c>
      <c r="G30" s="8">
        <v>2</v>
      </c>
      <c r="H30" s="9">
        <v>61.5</v>
      </c>
      <c r="I30" s="12">
        <f t="shared" si="0"/>
        <v>24.6</v>
      </c>
      <c r="J30" s="12">
        <v>73.9</v>
      </c>
      <c r="K30" s="12">
        <f t="shared" si="1"/>
        <v>44.34</v>
      </c>
      <c r="L30" s="12">
        <f t="shared" si="2"/>
        <v>68.94</v>
      </c>
      <c r="M30" s="8" t="str">
        <f t="shared" si="4"/>
        <v/>
      </c>
    </row>
    <row r="31" s="1" customFormat="1" customHeight="1" spans="1:13">
      <c r="A31" s="8" t="str">
        <f>IF(J31&gt;0,TEXT(SUMPRODUCT(($F$4:$F$192=$F31)*($L$4:$L$192&gt;$L31))+1,"00"),"")</f>
        <v>04</v>
      </c>
      <c r="B31" s="8" t="s">
        <v>87</v>
      </c>
      <c r="C31" s="8" t="s">
        <v>88</v>
      </c>
      <c r="D31" s="8" t="s">
        <v>52</v>
      </c>
      <c r="E31" s="8" t="s">
        <v>81</v>
      </c>
      <c r="F31" s="8" t="s">
        <v>82</v>
      </c>
      <c r="G31" s="8">
        <v>2</v>
      </c>
      <c r="H31" s="9">
        <v>59.3</v>
      </c>
      <c r="I31" s="12">
        <f t="shared" si="0"/>
        <v>23.72</v>
      </c>
      <c r="J31" s="12">
        <v>74.024</v>
      </c>
      <c r="K31" s="12">
        <f t="shared" si="1"/>
        <v>44.4144</v>
      </c>
      <c r="L31" s="12">
        <f t="shared" si="2"/>
        <v>68.1344</v>
      </c>
      <c r="M31" s="8" t="str">
        <f t="shared" si="4"/>
        <v/>
      </c>
    </row>
    <row r="32" s="1" customFormat="1" customHeight="1" spans="1:13">
      <c r="A32" s="8" t="str">
        <f>IF(J32&gt;0,TEXT(SUMPRODUCT(($F$4:$F$192=$F32)*($L$4:$L$192&gt;$L32))+1,"00"),"")</f>
        <v>05</v>
      </c>
      <c r="B32" s="8" t="s">
        <v>89</v>
      </c>
      <c r="C32" s="8" t="s">
        <v>90</v>
      </c>
      <c r="D32" s="8" t="s">
        <v>52</v>
      </c>
      <c r="E32" s="8" t="s">
        <v>81</v>
      </c>
      <c r="F32" s="8" t="s">
        <v>82</v>
      </c>
      <c r="G32" s="8">
        <v>2</v>
      </c>
      <c r="H32" s="9">
        <v>60.7</v>
      </c>
      <c r="I32" s="12">
        <f t="shared" si="0"/>
        <v>24.28</v>
      </c>
      <c r="J32" s="12">
        <v>70</v>
      </c>
      <c r="K32" s="12">
        <f t="shared" si="1"/>
        <v>42</v>
      </c>
      <c r="L32" s="12">
        <f t="shared" si="2"/>
        <v>66.28</v>
      </c>
      <c r="M32" s="8" t="str">
        <f t="shared" si="4"/>
        <v/>
      </c>
    </row>
    <row r="33" s="1" customFormat="1" customHeight="1" spans="1:13">
      <c r="A33" s="8" t="str">
        <f>IF(J33&gt;0,TEXT(SUMPRODUCT(($F$4:$F$192=$F33)*($L$4:$L$192&gt;$L33))+1,"00"),"")</f>
        <v>06</v>
      </c>
      <c r="B33" s="8" t="s">
        <v>91</v>
      </c>
      <c r="C33" s="8" t="s">
        <v>92</v>
      </c>
      <c r="D33" s="8" t="s">
        <v>52</v>
      </c>
      <c r="E33" s="8" t="s">
        <v>81</v>
      </c>
      <c r="F33" s="8" t="s">
        <v>82</v>
      </c>
      <c r="G33" s="8">
        <v>2</v>
      </c>
      <c r="H33" s="9">
        <v>62.5</v>
      </c>
      <c r="I33" s="12">
        <f t="shared" si="0"/>
        <v>25</v>
      </c>
      <c r="J33" s="12">
        <v>20.8</v>
      </c>
      <c r="K33" s="12">
        <f t="shared" si="1"/>
        <v>12.48</v>
      </c>
      <c r="L33" s="12">
        <f t="shared" si="2"/>
        <v>37.48</v>
      </c>
      <c r="M33" s="8" t="str">
        <f t="shared" si="4"/>
        <v/>
      </c>
    </row>
    <row r="34" s="1" customFormat="1" customHeight="1" spans="1:13">
      <c r="A34" s="8" t="str">
        <f>IF(J34&gt;0,TEXT(SUMPRODUCT(($F$4:$F$192=$F34)*($L$4:$L$192&gt;$L34))+1,"00"),"")</f>
        <v>01</v>
      </c>
      <c r="B34" s="8" t="s">
        <v>93</v>
      </c>
      <c r="C34" s="8" t="s">
        <v>94</v>
      </c>
      <c r="D34" s="8" t="s">
        <v>52</v>
      </c>
      <c r="E34" s="8" t="s">
        <v>32</v>
      </c>
      <c r="F34" s="8" t="s">
        <v>95</v>
      </c>
      <c r="G34" s="8">
        <v>1</v>
      </c>
      <c r="H34" s="9">
        <v>66</v>
      </c>
      <c r="I34" s="12">
        <f t="shared" si="0"/>
        <v>26.4</v>
      </c>
      <c r="J34" s="12">
        <v>82.48</v>
      </c>
      <c r="K34" s="12">
        <f t="shared" si="1"/>
        <v>49.488</v>
      </c>
      <c r="L34" s="12">
        <f t="shared" si="2"/>
        <v>75.888</v>
      </c>
      <c r="M34" s="8" t="str">
        <f t="shared" si="4"/>
        <v/>
      </c>
    </row>
    <row r="35" s="1" customFormat="1" customHeight="1" spans="1:13">
      <c r="A35" s="8" t="str">
        <f>IF(J35&gt;0,TEXT(SUMPRODUCT(($F$4:$F$192=$F35)*($L$4:$L$192&gt;$L35))+1,"00"),"")</f>
        <v>02</v>
      </c>
      <c r="B35" s="8" t="s">
        <v>96</v>
      </c>
      <c r="C35" s="8" t="s">
        <v>97</v>
      </c>
      <c r="D35" s="8" t="s">
        <v>52</v>
      </c>
      <c r="E35" s="8" t="s">
        <v>32</v>
      </c>
      <c r="F35" s="8" t="s">
        <v>95</v>
      </c>
      <c r="G35" s="8">
        <v>1</v>
      </c>
      <c r="H35" s="9">
        <v>65.2</v>
      </c>
      <c r="I35" s="12">
        <f t="shared" si="0"/>
        <v>26.08</v>
      </c>
      <c r="J35" s="12">
        <v>77.45</v>
      </c>
      <c r="K35" s="12">
        <f t="shared" si="1"/>
        <v>46.47</v>
      </c>
      <c r="L35" s="12">
        <f t="shared" si="2"/>
        <v>72.55</v>
      </c>
      <c r="M35" s="8" t="str">
        <f t="shared" si="4"/>
        <v/>
      </c>
    </row>
    <row r="36" s="1" customFormat="1" customHeight="1" spans="1:13">
      <c r="A36" s="8" t="str">
        <f>IF(J36&gt;0,TEXT(SUMPRODUCT(($F$4:$F$192=$F36)*($L$4:$L$192&gt;$L36))+1,"00"),"")</f>
        <v>03</v>
      </c>
      <c r="B36" s="8" t="s">
        <v>98</v>
      </c>
      <c r="C36" s="8" t="s">
        <v>99</v>
      </c>
      <c r="D36" s="8" t="s">
        <v>52</v>
      </c>
      <c r="E36" s="8" t="s">
        <v>32</v>
      </c>
      <c r="F36" s="8" t="s">
        <v>95</v>
      </c>
      <c r="G36" s="8">
        <v>1</v>
      </c>
      <c r="H36" s="9">
        <v>62.5</v>
      </c>
      <c r="I36" s="12">
        <f t="shared" si="0"/>
        <v>25</v>
      </c>
      <c r="J36" s="12">
        <v>78.56</v>
      </c>
      <c r="K36" s="12">
        <f t="shared" si="1"/>
        <v>47.136</v>
      </c>
      <c r="L36" s="12">
        <f t="shared" si="2"/>
        <v>72.136</v>
      </c>
      <c r="M36" s="8" t="str">
        <f t="shared" si="4"/>
        <v/>
      </c>
    </row>
    <row r="37" s="1" customFormat="1" customHeight="1" spans="1:13">
      <c r="A37" s="8" t="str">
        <f>IF(J37&gt;0,TEXT(SUMPRODUCT(($F$4:$F$192=$F37)*($L$4:$L$192&gt;$L37))+1,"00"),"")</f>
        <v>01</v>
      </c>
      <c r="B37" s="8" t="s">
        <v>100</v>
      </c>
      <c r="C37" s="8" t="s">
        <v>101</v>
      </c>
      <c r="D37" s="8" t="s">
        <v>52</v>
      </c>
      <c r="E37" s="8" t="s">
        <v>32</v>
      </c>
      <c r="F37" s="8" t="s">
        <v>102</v>
      </c>
      <c r="G37" s="8">
        <v>1</v>
      </c>
      <c r="H37" s="9">
        <v>64.5</v>
      </c>
      <c r="I37" s="12">
        <f t="shared" si="0"/>
        <v>25.8</v>
      </c>
      <c r="J37" s="12">
        <v>86.01</v>
      </c>
      <c r="K37" s="12">
        <f t="shared" si="1"/>
        <v>51.606</v>
      </c>
      <c r="L37" s="12">
        <f t="shared" si="2"/>
        <v>77.406</v>
      </c>
      <c r="M37" s="8" t="str">
        <f t="shared" si="4"/>
        <v/>
      </c>
    </row>
    <row r="38" s="1" customFormat="1" customHeight="1" spans="1:13">
      <c r="A38" s="8" t="str">
        <f>IF(J38&gt;0,TEXT(SUMPRODUCT(($F$4:$F$192=$F38)*($L$4:$L$192&gt;$L38))+1,"00"),"")</f>
        <v>02</v>
      </c>
      <c r="B38" s="8" t="s">
        <v>103</v>
      </c>
      <c r="C38" s="8" t="s">
        <v>104</v>
      </c>
      <c r="D38" s="8" t="s">
        <v>52</v>
      </c>
      <c r="E38" s="8" t="s">
        <v>32</v>
      </c>
      <c r="F38" s="8" t="s">
        <v>102</v>
      </c>
      <c r="G38" s="8">
        <v>1</v>
      </c>
      <c r="H38" s="9">
        <v>65</v>
      </c>
      <c r="I38" s="12">
        <f t="shared" si="0"/>
        <v>26</v>
      </c>
      <c r="J38" s="12">
        <v>81.9</v>
      </c>
      <c r="K38" s="12">
        <f t="shared" si="1"/>
        <v>49.14</v>
      </c>
      <c r="L38" s="12">
        <f t="shared" si="2"/>
        <v>75.14</v>
      </c>
      <c r="M38" s="8" t="str">
        <f t="shared" si="4"/>
        <v/>
      </c>
    </row>
    <row r="39" s="1" customFormat="1" customHeight="1" spans="1:13">
      <c r="A39" s="8" t="str">
        <f>IF(J39&gt;0,TEXT(SUMPRODUCT(($F$4:$F$192=$F39)*($L$4:$L$192&gt;$L39))+1,"00"),"")</f>
        <v>03</v>
      </c>
      <c r="B39" s="8" t="s">
        <v>105</v>
      </c>
      <c r="C39" s="8" t="s">
        <v>106</v>
      </c>
      <c r="D39" s="8" t="s">
        <v>52</v>
      </c>
      <c r="E39" s="8" t="s">
        <v>32</v>
      </c>
      <c r="F39" s="8" t="s">
        <v>102</v>
      </c>
      <c r="G39" s="8">
        <v>1</v>
      </c>
      <c r="H39" s="9">
        <v>63.9</v>
      </c>
      <c r="I39" s="12">
        <f t="shared" si="0"/>
        <v>25.56</v>
      </c>
      <c r="J39" s="12">
        <v>51.61</v>
      </c>
      <c r="K39" s="12">
        <f t="shared" si="1"/>
        <v>30.966</v>
      </c>
      <c r="L39" s="12">
        <f t="shared" si="2"/>
        <v>56.526</v>
      </c>
      <c r="M39" s="8" t="str">
        <f t="shared" si="4"/>
        <v/>
      </c>
    </row>
    <row r="40" s="1" customFormat="1" customHeight="1" spans="1:13">
      <c r="A40" s="8" t="str">
        <f>IF(J40&gt;0,TEXT(SUMPRODUCT(($F$4:$F$192=$F40)*($L$4:$L$192&gt;$L40))+1,"00"),"")</f>
        <v>01</v>
      </c>
      <c r="B40" s="8" t="s">
        <v>107</v>
      </c>
      <c r="C40" s="8" t="s">
        <v>108</v>
      </c>
      <c r="D40" s="8" t="s">
        <v>109</v>
      </c>
      <c r="E40" s="8" t="s">
        <v>73</v>
      </c>
      <c r="F40" s="8" t="s">
        <v>110</v>
      </c>
      <c r="G40" s="8">
        <v>2</v>
      </c>
      <c r="H40" s="9">
        <v>60.7</v>
      </c>
      <c r="I40" s="12">
        <f t="shared" si="0"/>
        <v>24.28</v>
      </c>
      <c r="J40" s="12">
        <v>83.694</v>
      </c>
      <c r="K40" s="12">
        <f t="shared" si="1"/>
        <v>50.2164</v>
      </c>
      <c r="L40" s="12">
        <f t="shared" si="2"/>
        <v>74.4964</v>
      </c>
      <c r="M40" s="8" t="str">
        <f t="shared" si="4"/>
        <v/>
      </c>
    </row>
    <row r="41" s="1" customFormat="1" customHeight="1" spans="1:13">
      <c r="A41" s="8" t="str">
        <f>IF(J41&gt;0,TEXT(SUMPRODUCT(($F$4:$F$192=$F41)*($L$4:$L$192&gt;$L41))+1,"00"),"")</f>
        <v>02</v>
      </c>
      <c r="B41" s="8" t="s">
        <v>111</v>
      </c>
      <c r="C41" s="8" t="s">
        <v>112</v>
      </c>
      <c r="D41" s="8" t="s">
        <v>109</v>
      </c>
      <c r="E41" s="8" t="s">
        <v>73</v>
      </c>
      <c r="F41" s="8" t="s">
        <v>110</v>
      </c>
      <c r="G41" s="8">
        <v>2</v>
      </c>
      <c r="H41" s="9">
        <v>66.1</v>
      </c>
      <c r="I41" s="12">
        <f t="shared" si="0"/>
        <v>26.44</v>
      </c>
      <c r="J41" s="12">
        <v>79.35</v>
      </c>
      <c r="K41" s="12">
        <f t="shared" si="1"/>
        <v>47.61</v>
      </c>
      <c r="L41" s="12">
        <f t="shared" si="2"/>
        <v>74.05</v>
      </c>
      <c r="M41" s="8" t="str">
        <f t="shared" si="4"/>
        <v/>
      </c>
    </row>
    <row r="42" s="1" customFormat="1" customHeight="1" spans="1:13">
      <c r="A42" s="8" t="str">
        <f>IF(J42&gt;0,TEXT(SUMPRODUCT(($F$4:$F$192=$F42)*($L$4:$L$192&gt;$L42))+1,"00"),"")</f>
        <v>03</v>
      </c>
      <c r="B42" s="8" t="s">
        <v>113</v>
      </c>
      <c r="C42" s="8" t="s">
        <v>114</v>
      </c>
      <c r="D42" s="8" t="s">
        <v>109</v>
      </c>
      <c r="E42" s="8" t="s">
        <v>73</v>
      </c>
      <c r="F42" s="8" t="s">
        <v>110</v>
      </c>
      <c r="G42" s="8">
        <v>2</v>
      </c>
      <c r="H42" s="9">
        <v>62.7</v>
      </c>
      <c r="I42" s="12">
        <f t="shared" si="0"/>
        <v>25.08</v>
      </c>
      <c r="J42" s="12">
        <v>76.1</v>
      </c>
      <c r="K42" s="12">
        <f t="shared" si="1"/>
        <v>45.66</v>
      </c>
      <c r="L42" s="12">
        <f t="shared" si="2"/>
        <v>70.74</v>
      </c>
      <c r="M42" s="8" t="str">
        <f t="shared" si="4"/>
        <v/>
      </c>
    </row>
    <row r="43" s="1" customFormat="1" customHeight="1" spans="1:13">
      <c r="A43" s="8" t="str">
        <f>IF(J43&gt;0,TEXT(SUMPRODUCT(($F$4:$F$192=$F43)*($L$4:$L$192&gt;$L43))+1,"00"),"")</f>
        <v>04</v>
      </c>
      <c r="B43" s="8" t="s">
        <v>115</v>
      </c>
      <c r="C43" s="8" t="s">
        <v>116</v>
      </c>
      <c r="D43" s="8" t="s">
        <v>109</v>
      </c>
      <c r="E43" s="8" t="s">
        <v>73</v>
      </c>
      <c r="F43" s="8" t="s">
        <v>110</v>
      </c>
      <c r="G43" s="8">
        <v>2</v>
      </c>
      <c r="H43" s="9">
        <v>57.5</v>
      </c>
      <c r="I43" s="12">
        <f t="shared" si="0"/>
        <v>23</v>
      </c>
      <c r="J43" s="12">
        <v>77.608</v>
      </c>
      <c r="K43" s="12">
        <f t="shared" si="1"/>
        <v>46.5648</v>
      </c>
      <c r="L43" s="12">
        <f t="shared" si="2"/>
        <v>69.5648</v>
      </c>
      <c r="M43" s="8" t="str">
        <f t="shared" si="4"/>
        <v/>
      </c>
    </row>
    <row r="44" s="1" customFormat="1" customHeight="1" spans="1:13">
      <c r="A44" s="8" t="str">
        <f>IF(J44&gt;0,TEXT(SUMPRODUCT(($F$4:$F$192=$F44)*($L$4:$L$192&gt;$L44))+1,"00"),"")</f>
        <v>05</v>
      </c>
      <c r="B44" s="8" t="s">
        <v>117</v>
      </c>
      <c r="C44" s="8" t="s">
        <v>118</v>
      </c>
      <c r="D44" s="8" t="s">
        <v>109</v>
      </c>
      <c r="E44" s="8" t="s">
        <v>73</v>
      </c>
      <c r="F44" s="8" t="s">
        <v>110</v>
      </c>
      <c r="G44" s="8">
        <v>2</v>
      </c>
      <c r="H44" s="9">
        <v>56.6</v>
      </c>
      <c r="I44" s="12">
        <f t="shared" si="0"/>
        <v>22.64</v>
      </c>
      <c r="J44" s="12">
        <v>76.048</v>
      </c>
      <c r="K44" s="12">
        <f t="shared" si="1"/>
        <v>45.6288</v>
      </c>
      <c r="L44" s="12">
        <f t="shared" si="2"/>
        <v>68.2688</v>
      </c>
      <c r="M44" s="8" t="str">
        <f t="shared" si="4"/>
        <v/>
      </c>
    </row>
    <row r="45" s="1" customFormat="1" customHeight="1" spans="1:13">
      <c r="A45" s="8" t="str">
        <f>IF(J45&gt;0,TEXT(SUMPRODUCT(($F$4:$F$192=$F45)*($L$4:$L$192&gt;$L45))+1,"00"),"")</f>
        <v>06</v>
      </c>
      <c r="B45" s="8" t="s">
        <v>119</v>
      </c>
      <c r="C45" s="8" t="s">
        <v>120</v>
      </c>
      <c r="D45" s="8" t="s">
        <v>109</v>
      </c>
      <c r="E45" s="8" t="s">
        <v>73</v>
      </c>
      <c r="F45" s="8" t="s">
        <v>110</v>
      </c>
      <c r="G45" s="8">
        <v>2</v>
      </c>
      <c r="H45" s="9">
        <v>56.6</v>
      </c>
      <c r="I45" s="12">
        <f t="shared" si="0"/>
        <v>22.64</v>
      </c>
      <c r="J45" s="12">
        <v>14</v>
      </c>
      <c r="K45" s="12">
        <f t="shared" si="1"/>
        <v>8.4</v>
      </c>
      <c r="L45" s="12">
        <f t="shared" si="2"/>
        <v>31.04</v>
      </c>
      <c r="M45" s="8" t="str">
        <f t="shared" si="4"/>
        <v/>
      </c>
    </row>
    <row r="46" s="1" customFormat="1" customHeight="1" spans="1:13">
      <c r="A46" s="8" t="str">
        <f>IF(J46&gt;0,TEXT(SUMPRODUCT(($F$4:$F$192=$F46)*($L$4:$L$192&gt;$L46))+1,"00"),"")</f>
        <v>01</v>
      </c>
      <c r="B46" s="8" t="s">
        <v>121</v>
      </c>
      <c r="C46" s="8" t="s">
        <v>122</v>
      </c>
      <c r="D46" s="8" t="s">
        <v>109</v>
      </c>
      <c r="E46" s="8" t="s">
        <v>53</v>
      </c>
      <c r="F46" s="8" t="s">
        <v>123</v>
      </c>
      <c r="G46" s="8">
        <v>4</v>
      </c>
      <c r="H46" s="9">
        <v>77</v>
      </c>
      <c r="I46" s="12">
        <f t="shared" si="0"/>
        <v>30.8</v>
      </c>
      <c r="J46" s="12">
        <v>80.394</v>
      </c>
      <c r="K46" s="12">
        <f t="shared" si="1"/>
        <v>48.2364</v>
      </c>
      <c r="L46" s="12">
        <f t="shared" si="2"/>
        <v>79.0364</v>
      </c>
      <c r="M46" s="8" t="str">
        <f t="shared" si="4"/>
        <v/>
      </c>
    </row>
    <row r="47" s="1" customFormat="1" customHeight="1" spans="1:13">
      <c r="A47" s="8" t="str">
        <f>IF(J47&gt;0,TEXT(SUMPRODUCT(($F$4:$F$192=$F47)*($L$4:$L$192&gt;$L47))+1,"00"),"")</f>
        <v>02</v>
      </c>
      <c r="B47" s="8" t="s">
        <v>124</v>
      </c>
      <c r="C47" s="8" t="s">
        <v>125</v>
      </c>
      <c r="D47" s="8" t="s">
        <v>109</v>
      </c>
      <c r="E47" s="8" t="s">
        <v>53</v>
      </c>
      <c r="F47" s="8" t="s">
        <v>123</v>
      </c>
      <c r="G47" s="8">
        <v>4</v>
      </c>
      <c r="H47" s="9">
        <v>74.8</v>
      </c>
      <c r="I47" s="12">
        <f t="shared" si="0"/>
        <v>29.92</v>
      </c>
      <c r="J47" s="12">
        <v>74.99</v>
      </c>
      <c r="K47" s="12">
        <f t="shared" si="1"/>
        <v>44.994</v>
      </c>
      <c r="L47" s="12">
        <f t="shared" si="2"/>
        <v>74.914</v>
      </c>
      <c r="M47" s="8" t="str">
        <f t="shared" si="4"/>
        <v/>
      </c>
    </row>
    <row r="48" s="1" customFormat="1" customHeight="1" spans="1:13">
      <c r="A48" s="8" t="str">
        <f>IF(J48&gt;0,TEXT(SUMPRODUCT(($F$4:$F$192=$F48)*($L$4:$L$192&gt;$L48))+1,"00"),"")</f>
        <v>03</v>
      </c>
      <c r="B48" s="8" t="s">
        <v>126</v>
      </c>
      <c r="C48" s="8" t="s">
        <v>127</v>
      </c>
      <c r="D48" s="8" t="s">
        <v>109</v>
      </c>
      <c r="E48" s="8" t="s">
        <v>53</v>
      </c>
      <c r="F48" s="8" t="s">
        <v>123</v>
      </c>
      <c r="G48" s="8">
        <v>4</v>
      </c>
      <c r="H48" s="9">
        <v>62.5</v>
      </c>
      <c r="I48" s="12">
        <f t="shared" si="0"/>
        <v>25</v>
      </c>
      <c r="J48" s="12">
        <v>79.95</v>
      </c>
      <c r="K48" s="12">
        <f t="shared" si="1"/>
        <v>47.97</v>
      </c>
      <c r="L48" s="12">
        <f t="shared" si="2"/>
        <v>72.97</v>
      </c>
      <c r="M48" s="8" t="str">
        <f t="shared" si="4"/>
        <v/>
      </c>
    </row>
    <row r="49" s="1" customFormat="1" customHeight="1" spans="1:13">
      <c r="A49" s="8" t="str">
        <f>IF(J49&gt;0,TEXT(SUMPRODUCT(($F$4:$F$192=$F49)*($L$4:$L$192&gt;$L49))+1,"00"),"")</f>
        <v>04</v>
      </c>
      <c r="B49" s="8" t="s">
        <v>128</v>
      </c>
      <c r="C49" s="8" t="s">
        <v>129</v>
      </c>
      <c r="D49" s="8" t="s">
        <v>109</v>
      </c>
      <c r="E49" s="8" t="s">
        <v>53</v>
      </c>
      <c r="F49" s="8" t="s">
        <v>123</v>
      </c>
      <c r="G49" s="8">
        <v>4</v>
      </c>
      <c r="H49" s="9">
        <v>68.3</v>
      </c>
      <c r="I49" s="12">
        <f t="shared" si="0"/>
        <v>27.32</v>
      </c>
      <c r="J49" s="12">
        <v>75.974</v>
      </c>
      <c r="K49" s="12">
        <f t="shared" si="1"/>
        <v>45.5844</v>
      </c>
      <c r="L49" s="12">
        <f t="shared" si="2"/>
        <v>72.9044</v>
      </c>
      <c r="M49" s="8" t="str">
        <f t="shared" si="4"/>
        <v/>
      </c>
    </row>
    <row r="50" s="1" customFormat="1" customHeight="1" spans="1:13">
      <c r="A50" s="8" t="str">
        <f>IF(J50&gt;0,TEXT(SUMPRODUCT(($F$4:$F$192=$F50)*($L$4:$L$192&gt;$L50))+1,"00"),"")</f>
        <v>05</v>
      </c>
      <c r="B50" s="8" t="s">
        <v>130</v>
      </c>
      <c r="C50" s="8" t="s">
        <v>131</v>
      </c>
      <c r="D50" s="8" t="s">
        <v>109</v>
      </c>
      <c r="E50" s="8" t="s">
        <v>53</v>
      </c>
      <c r="F50" s="8" t="s">
        <v>123</v>
      </c>
      <c r="G50" s="8">
        <v>4</v>
      </c>
      <c r="H50" s="9">
        <v>60.6</v>
      </c>
      <c r="I50" s="12">
        <f t="shared" si="0"/>
        <v>24.24</v>
      </c>
      <c r="J50" s="12">
        <v>80.024</v>
      </c>
      <c r="K50" s="12">
        <f t="shared" si="1"/>
        <v>48.0144</v>
      </c>
      <c r="L50" s="12">
        <f t="shared" si="2"/>
        <v>72.2544</v>
      </c>
      <c r="M50" s="8" t="str">
        <f t="shared" si="4"/>
        <v/>
      </c>
    </row>
    <row r="51" s="1" customFormat="1" customHeight="1" spans="1:13">
      <c r="A51" s="8" t="str">
        <f>IF(J51&gt;0,TEXT(SUMPRODUCT(($F$4:$F$192=$F51)*($L$4:$L$192&gt;$L51))+1,"00"),"")</f>
        <v>06</v>
      </c>
      <c r="B51" s="8" t="s">
        <v>132</v>
      </c>
      <c r="C51" s="8" t="s">
        <v>133</v>
      </c>
      <c r="D51" s="8" t="s">
        <v>109</v>
      </c>
      <c r="E51" s="8" t="s">
        <v>53</v>
      </c>
      <c r="F51" s="8" t="s">
        <v>123</v>
      </c>
      <c r="G51" s="8">
        <v>4</v>
      </c>
      <c r="H51" s="9">
        <v>64.6</v>
      </c>
      <c r="I51" s="12">
        <f t="shared" si="0"/>
        <v>25.84</v>
      </c>
      <c r="J51" s="12">
        <v>77.022</v>
      </c>
      <c r="K51" s="12">
        <f t="shared" si="1"/>
        <v>46.2132</v>
      </c>
      <c r="L51" s="12">
        <f t="shared" si="2"/>
        <v>72.0532</v>
      </c>
      <c r="M51" s="8" t="str">
        <f t="shared" si="4"/>
        <v/>
      </c>
    </row>
    <row r="52" s="1" customFormat="1" customHeight="1" spans="1:13">
      <c r="A52" s="8" t="str">
        <f>IF(J52&gt;0,TEXT(SUMPRODUCT(($F$4:$F$192=$F52)*($L$4:$L$192&gt;$L52))+1,"00"),"")</f>
        <v>07</v>
      </c>
      <c r="B52" s="8" t="s">
        <v>134</v>
      </c>
      <c r="C52" s="8" t="s">
        <v>135</v>
      </c>
      <c r="D52" s="8" t="s">
        <v>109</v>
      </c>
      <c r="E52" s="8" t="s">
        <v>53</v>
      </c>
      <c r="F52" s="8" t="s">
        <v>123</v>
      </c>
      <c r="G52" s="8">
        <v>4</v>
      </c>
      <c r="H52" s="9">
        <v>58.4</v>
      </c>
      <c r="I52" s="12">
        <f t="shared" si="0"/>
        <v>23.36</v>
      </c>
      <c r="J52" s="12">
        <v>80.808</v>
      </c>
      <c r="K52" s="12">
        <f t="shared" si="1"/>
        <v>48.4848</v>
      </c>
      <c r="L52" s="12">
        <f t="shared" si="2"/>
        <v>71.8448</v>
      </c>
      <c r="M52" s="8" t="str">
        <f t="shared" si="4"/>
        <v/>
      </c>
    </row>
    <row r="53" s="1" customFormat="1" customHeight="1" spans="1:13">
      <c r="A53" s="8" t="str">
        <f>IF(J53&gt;0,TEXT(SUMPRODUCT(($F$4:$F$192=$F53)*($L$4:$L$192&gt;$L53))+1,"00"),"")</f>
        <v/>
      </c>
      <c r="B53" s="8" t="s">
        <v>136</v>
      </c>
      <c r="C53" s="8" t="s">
        <v>137</v>
      </c>
      <c r="D53" s="8" t="s">
        <v>109</v>
      </c>
      <c r="E53" s="8" t="s">
        <v>53</v>
      </c>
      <c r="F53" s="8" t="s">
        <v>123</v>
      </c>
      <c r="G53" s="8">
        <v>4</v>
      </c>
      <c r="H53" s="9">
        <v>57</v>
      </c>
      <c r="I53" s="12">
        <f t="shared" si="0"/>
        <v>22.8</v>
      </c>
      <c r="J53" s="12"/>
      <c r="K53" s="12">
        <f t="shared" si="1"/>
        <v>0</v>
      </c>
      <c r="L53" s="12">
        <f t="shared" si="2"/>
        <v>0</v>
      </c>
      <c r="M53" s="8" t="str">
        <f t="shared" si="4"/>
        <v>面试缺考</v>
      </c>
    </row>
    <row r="54" s="1" customFormat="1" customHeight="1" spans="1:13">
      <c r="A54" s="8" t="str">
        <f>IF(J54&gt;0,TEXT(SUMPRODUCT(($F$4:$F$192=$F54)*($L$4:$L$192&gt;$L54))+1,"00"),"")</f>
        <v/>
      </c>
      <c r="B54" s="8" t="s">
        <v>138</v>
      </c>
      <c r="C54" s="8" t="s">
        <v>139</v>
      </c>
      <c r="D54" s="8" t="s">
        <v>109</v>
      </c>
      <c r="E54" s="8" t="s">
        <v>53</v>
      </c>
      <c r="F54" s="8" t="s">
        <v>123</v>
      </c>
      <c r="G54" s="8">
        <v>4</v>
      </c>
      <c r="H54" s="9">
        <v>57.9</v>
      </c>
      <c r="I54" s="12">
        <f t="shared" si="0"/>
        <v>23.16</v>
      </c>
      <c r="J54" s="12"/>
      <c r="K54" s="12">
        <f t="shared" si="1"/>
        <v>0</v>
      </c>
      <c r="L54" s="12">
        <f t="shared" si="2"/>
        <v>0</v>
      </c>
      <c r="M54" s="8" t="str">
        <f t="shared" si="4"/>
        <v>面试缺考</v>
      </c>
    </row>
    <row r="55" s="1" customFormat="1" customHeight="1" spans="1:13">
      <c r="A55" s="8" t="str">
        <f>IF(J55&gt;0,TEXT(SUMPRODUCT(($F$4:$F$192=$F55)*($L$4:$L$192&gt;$L55))+1,"00"),"")</f>
        <v>01</v>
      </c>
      <c r="B55" s="8" t="s">
        <v>140</v>
      </c>
      <c r="C55" s="8" t="s">
        <v>141</v>
      </c>
      <c r="D55" s="8" t="s">
        <v>109</v>
      </c>
      <c r="E55" s="8" t="s">
        <v>73</v>
      </c>
      <c r="F55" s="8" t="s">
        <v>142</v>
      </c>
      <c r="G55" s="8">
        <v>1</v>
      </c>
      <c r="H55" s="9">
        <v>57.8</v>
      </c>
      <c r="I55" s="12">
        <f t="shared" si="0"/>
        <v>23.12</v>
      </c>
      <c r="J55" s="12">
        <v>79.696</v>
      </c>
      <c r="K55" s="12">
        <f t="shared" si="1"/>
        <v>47.8176</v>
      </c>
      <c r="L55" s="12">
        <f t="shared" si="2"/>
        <v>70.9376</v>
      </c>
      <c r="M55" s="8" t="str">
        <f t="shared" si="4"/>
        <v/>
      </c>
    </row>
    <row r="56" s="1" customFormat="1" customHeight="1" spans="1:13">
      <c r="A56" s="8" t="str">
        <f>IF(J56&gt;0,TEXT(SUMPRODUCT(($F$4:$F$192=$F56)*($L$4:$L$192&gt;$L56))+1,"00"),"")</f>
        <v>02</v>
      </c>
      <c r="B56" s="8" t="s">
        <v>143</v>
      </c>
      <c r="C56" s="8" t="s">
        <v>144</v>
      </c>
      <c r="D56" s="8" t="s">
        <v>109</v>
      </c>
      <c r="E56" s="8" t="s">
        <v>73</v>
      </c>
      <c r="F56" s="8" t="s">
        <v>142</v>
      </c>
      <c r="G56" s="8">
        <v>1</v>
      </c>
      <c r="H56" s="9">
        <v>58.6</v>
      </c>
      <c r="I56" s="12">
        <f t="shared" si="0"/>
        <v>23.44</v>
      </c>
      <c r="J56" s="12">
        <v>73.5</v>
      </c>
      <c r="K56" s="12">
        <f t="shared" si="1"/>
        <v>44.1</v>
      </c>
      <c r="L56" s="12">
        <f t="shared" si="2"/>
        <v>67.54</v>
      </c>
      <c r="M56" s="8" t="str">
        <f t="shared" si="4"/>
        <v/>
      </c>
    </row>
    <row r="57" s="1" customFormat="1" customHeight="1" spans="1:13">
      <c r="A57" s="8" t="str">
        <f>IF(J57&gt;0,TEXT(SUMPRODUCT(($F$4:$F$192=$F57)*($L$4:$L$192&gt;$L57))+1,"00"),"")</f>
        <v>01</v>
      </c>
      <c r="B57" s="8" t="s">
        <v>145</v>
      </c>
      <c r="C57" s="8" t="s">
        <v>146</v>
      </c>
      <c r="D57" s="8" t="s">
        <v>109</v>
      </c>
      <c r="E57" s="8" t="s">
        <v>81</v>
      </c>
      <c r="F57" s="8" t="s">
        <v>147</v>
      </c>
      <c r="G57" s="8">
        <v>1</v>
      </c>
      <c r="H57" s="9">
        <v>59.7</v>
      </c>
      <c r="I57" s="12">
        <f t="shared" si="0"/>
        <v>23.88</v>
      </c>
      <c r="J57" s="12">
        <v>82.31</v>
      </c>
      <c r="K57" s="12">
        <f t="shared" si="1"/>
        <v>49.386</v>
      </c>
      <c r="L57" s="12">
        <f t="shared" si="2"/>
        <v>73.266</v>
      </c>
      <c r="M57" s="8" t="str">
        <f t="shared" si="4"/>
        <v/>
      </c>
    </row>
    <row r="58" s="1" customFormat="1" customHeight="1" spans="1:13">
      <c r="A58" s="8" t="str">
        <f>IF(J58&gt;0,TEXT(SUMPRODUCT(($F$4:$F$192=$F58)*($L$4:$L$192&gt;$L58))+1,"00"),"")</f>
        <v>02</v>
      </c>
      <c r="B58" s="8" t="s">
        <v>148</v>
      </c>
      <c r="C58" s="8" t="s">
        <v>149</v>
      </c>
      <c r="D58" s="8" t="s">
        <v>109</v>
      </c>
      <c r="E58" s="8" t="s">
        <v>81</v>
      </c>
      <c r="F58" s="8" t="s">
        <v>147</v>
      </c>
      <c r="G58" s="8">
        <v>1</v>
      </c>
      <c r="H58" s="9">
        <v>64.4</v>
      </c>
      <c r="I58" s="12">
        <f t="shared" si="0"/>
        <v>25.76</v>
      </c>
      <c r="J58" s="12">
        <v>74.324</v>
      </c>
      <c r="K58" s="12">
        <f t="shared" si="1"/>
        <v>44.5944</v>
      </c>
      <c r="L58" s="12">
        <f t="shared" si="2"/>
        <v>70.3544</v>
      </c>
      <c r="M58" s="8" t="str">
        <f t="shared" si="4"/>
        <v/>
      </c>
    </row>
    <row r="59" s="1" customFormat="1" customHeight="1" spans="1:13">
      <c r="A59" s="8" t="str">
        <f>IF(J59&gt;0,TEXT(SUMPRODUCT(($F$4:$F$192=$F59)*($L$4:$L$192&gt;$L59))+1,"00"),"")</f>
        <v>03</v>
      </c>
      <c r="B59" s="8" t="s">
        <v>150</v>
      </c>
      <c r="C59" s="8" t="s">
        <v>151</v>
      </c>
      <c r="D59" s="8" t="s">
        <v>109</v>
      </c>
      <c r="E59" s="8" t="s">
        <v>81</v>
      </c>
      <c r="F59" s="8" t="s">
        <v>147</v>
      </c>
      <c r="G59" s="8">
        <v>1</v>
      </c>
      <c r="H59" s="9">
        <v>58.9</v>
      </c>
      <c r="I59" s="12">
        <f t="shared" si="0"/>
        <v>23.56</v>
      </c>
      <c r="J59" s="12">
        <v>70.576</v>
      </c>
      <c r="K59" s="12">
        <f t="shared" si="1"/>
        <v>42.3456</v>
      </c>
      <c r="L59" s="12">
        <f t="shared" si="2"/>
        <v>65.9056</v>
      </c>
      <c r="M59" s="8" t="str">
        <f t="shared" si="4"/>
        <v/>
      </c>
    </row>
    <row r="60" s="1" customFormat="1" customHeight="1" spans="1:13">
      <c r="A60" s="8" t="str">
        <f>IF(J60&gt;0,TEXT(SUMPRODUCT(($F$4:$F$192=$F60)*($L$4:$L$192&gt;$L60))+1,"00"),"")</f>
        <v>01</v>
      </c>
      <c r="B60" s="8" t="s">
        <v>152</v>
      </c>
      <c r="C60" s="8" t="s">
        <v>153</v>
      </c>
      <c r="D60" s="8" t="s">
        <v>109</v>
      </c>
      <c r="E60" s="8" t="s">
        <v>77</v>
      </c>
      <c r="F60" s="8" t="s">
        <v>154</v>
      </c>
      <c r="G60" s="8">
        <v>1</v>
      </c>
      <c r="H60" s="9">
        <v>69.5</v>
      </c>
      <c r="I60" s="12">
        <f t="shared" si="0"/>
        <v>27.8</v>
      </c>
      <c r="J60" s="12">
        <v>86.672</v>
      </c>
      <c r="K60" s="12">
        <f t="shared" si="1"/>
        <v>52.0032</v>
      </c>
      <c r="L60" s="12">
        <f t="shared" si="2"/>
        <v>79.8032</v>
      </c>
      <c r="M60" s="8" t="str">
        <f t="shared" si="4"/>
        <v/>
      </c>
    </row>
    <row r="61" s="1" customFormat="1" customHeight="1" spans="1:13">
      <c r="A61" s="8" t="str">
        <f>IF(J61&gt;0,TEXT(SUMPRODUCT(($F$4:$F$192=$F61)*($L$4:$L$192&gt;$L61))+1,"00"),"")</f>
        <v>02</v>
      </c>
      <c r="B61" s="8" t="s">
        <v>155</v>
      </c>
      <c r="C61" s="8" t="s">
        <v>156</v>
      </c>
      <c r="D61" s="8" t="s">
        <v>109</v>
      </c>
      <c r="E61" s="8" t="s">
        <v>77</v>
      </c>
      <c r="F61" s="8" t="s">
        <v>154</v>
      </c>
      <c r="G61" s="8">
        <v>1</v>
      </c>
      <c r="H61" s="9">
        <v>58.4</v>
      </c>
      <c r="I61" s="12">
        <f t="shared" si="0"/>
        <v>23.36</v>
      </c>
      <c r="J61" s="12">
        <v>76.046</v>
      </c>
      <c r="K61" s="12">
        <f t="shared" si="1"/>
        <v>45.6276</v>
      </c>
      <c r="L61" s="12">
        <f t="shared" si="2"/>
        <v>68.9876</v>
      </c>
      <c r="M61" s="8" t="str">
        <f t="shared" si="4"/>
        <v/>
      </c>
    </row>
    <row r="62" s="1" customFormat="1" customHeight="1" spans="1:13">
      <c r="A62" s="8" t="str">
        <f>IF(J62&gt;0,TEXT(SUMPRODUCT(($F$4:$F$192=$F62)*($L$4:$L$192&gt;$L62))+1,"00"),"")</f>
        <v>01</v>
      </c>
      <c r="B62" s="8" t="s">
        <v>157</v>
      </c>
      <c r="C62" s="8" t="s">
        <v>158</v>
      </c>
      <c r="D62" s="8" t="s">
        <v>109</v>
      </c>
      <c r="E62" s="8" t="s">
        <v>159</v>
      </c>
      <c r="F62" s="8" t="s">
        <v>160</v>
      </c>
      <c r="G62" s="8">
        <v>1</v>
      </c>
      <c r="H62" s="9">
        <v>68.9</v>
      </c>
      <c r="I62" s="12">
        <f t="shared" si="0"/>
        <v>27.56</v>
      </c>
      <c r="J62" s="12">
        <v>84.09</v>
      </c>
      <c r="K62" s="12">
        <f t="shared" si="1"/>
        <v>50.454</v>
      </c>
      <c r="L62" s="12">
        <f t="shared" si="2"/>
        <v>78.014</v>
      </c>
      <c r="M62" s="8" t="str">
        <f t="shared" si="4"/>
        <v/>
      </c>
    </row>
    <row r="63" s="1" customFormat="1" customHeight="1" spans="1:13">
      <c r="A63" s="8" t="str">
        <f>IF(J63&gt;0,TEXT(SUMPRODUCT(($F$4:$F$192=$F63)*($L$4:$L$192&gt;$L63))+1,"00"),"")</f>
        <v>02</v>
      </c>
      <c r="B63" s="8" t="s">
        <v>161</v>
      </c>
      <c r="C63" s="8" t="s">
        <v>162</v>
      </c>
      <c r="D63" s="8" t="s">
        <v>109</v>
      </c>
      <c r="E63" s="8" t="s">
        <v>159</v>
      </c>
      <c r="F63" s="8" t="s">
        <v>160</v>
      </c>
      <c r="G63" s="8">
        <v>1</v>
      </c>
      <c r="H63" s="9">
        <v>68.4</v>
      </c>
      <c r="I63" s="12">
        <f t="shared" si="0"/>
        <v>27.36</v>
      </c>
      <c r="J63" s="12">
        <v>82.86</v>
      </c>
      <c r="K63" s="12">
        <f t="shared" si="1"/>
        <v>49.716</v>
      </c>
      <c r="L63" s="12">
        <f t="shared" si="2"/>
        <v>77.076</v>
      </c>
      <c r="M63" s="8" t="str">
        <f t="shared" si="4"/>
        <v/>
      </c>
    </row>
    <row r="64" s="1" customFormat="1" customHeight="1" spans="1:13">
      <c r="A64" s="8" t="str">
        <f>IF(J64&gt;0,TEXT(SUMPRODUCT(($F$4:$F$192=$F64)*($L$4:$L$192&gt;$L64))+1,"00"),"")</f>
        <v>03</v>
      </c>
      <c r="B64" s="8" t="s">
        <v>163</v>
      </c>
      <c r="C64" s="8" t="s">
        <v>164</v>
      </c>
      <c r="D64" s="8" t="s">
        <v>109</v>
      </c>
      <c r="E64" s="8" t="s">
        <v>159</v>
      </c>
      <c r="F64" s="8" t="s">
        <v>160</v>
      </c>
      <c r="G64" s="8">
        <v>1</v>
      </c>
      <c r="H64" s="9">
        <v>65.9</v>
      </c>
      <c r="I64" s="12">
        <f t="shared" si="0"/>
        <v>26.36</v>
      </c>
      <c r="J64" s="12">
        <v>79.54</v>
      </c>
      <c r="K64" s="12">
        <f t="shared" si="1"/>
        <v>47.724</v>
      </c>
      <c r="L64" s="12">
        <f t="shared" si="2"/>
        <v>74.084</v>
      </c>
      <c r="M64" s="8" t="str">
        <f t="shared" si="4"/>
        <v/>
      </c>
    </row>
    <row r="65" s="1" customFormat="1" customHeight="1" spans="1:13">
      <c r="A65" s="8" t="str">
        <f>IF(J65&gt;0,TEXT(SUMPRODUCT(($F$4:$F$192=$F65)*($L$4:$L$192&gt;$L65))+1,"00"),"")</f>
        <v>01</v>
      </c>
      <c r="B65" s="8" t="s">
        <v>165</v>
      </c>
      <c r="C65" s="8" t="s">
        <v>166</v>
      </c>
      <c r="D65" s="8" t="s">
        <v>109</v>
      </c>
      <c r="E65" s="8" t="s">
        <v>167</v>
      </c>
      <c r="F65" s="8" t="s">
        <v>168</v>
      </c>
      <c r="G65" s="8">
        <v>1</v>
      </c>
      <c r="H65" s="9">
        <v>64.4</v>
      </c>
      <c r="I65" s="12">
        <f t="shared" si="0"/>
        <v>25.76</v>
      </c>
      <c r="J65" s="12">
        <v>81.358</v>
      </c>
      <c r="K65" s="12">
        <f t="shared" si="1"/>
        <v>48.8148</v>
      </c>
      <c r="L65" s="12">
        <f t="shared" si="2"/>
        <v>74.5748</v>
      </c>
      <c r="M65" s="8" t="str">
        <f t="shared" si="4"/>
        <v/>
      </c>
    </row>
    <row r="66" s="1" customFormat="1" customHeight="1" spans="1:13">
      <c r="A66" s="8" t="str">
        <f>IF(J66&gt;0,TEXT(SUMPRODUCT(($F$4:$F$192=$F66)*($L$4:$L$192&gt;$L66))+1,"00"),"")</f>
        <v>02</v>
      </c>
      <c r="B66" s="8" t="s">
        <v>169</v>
      </c>
      <c r="C66" s="8" t="s">
        <v>170</v>
      </c>
      <c r="D66" s="8" t="s">
        <v>109</v>
      </c>
      <c r="E66" s="8" t="s">
        <v>167</v>
      </c>
      <c r="F66" s="8" t="s">
        <v>168</v>
      </c>
      <c r="G66" s="8">
        <v>1</v>
      </c>
      <c r="H66" s="9">
        <v>61.8</v>
      </c>
      <c r="I66" s="12">
        <f t="shared" si="0"/>
        <v>24.72</v>
      </c>
      <c r="J66" s="12">
        <v>80.964</v>
      </c>
      <c r="K66" s="12">
        <f t="shared" si="1"/>
        <v>48.5784</v>
      </c>
      <c r="L66" s="12">
        <f t="shared" si="2"/>
        <v>73.2984</v>
      </c>
      <c r="M66" s="8" t="str">
        <f t="shared" si="4"/>
        <v/>
      </c>
    </row>
    <row r="67" s="1" customFormat="1" customHeight="1" spans="1:13">
      <c r="A67" s="8" t="str">
        <f>IF(J67&gt;0,TEXT(SUMPRODUCT(($F$4:$F$192=$F67)*($L$4:$L$192&gt;$L67))+1,"00"),"")</f>
        <v>03</v>
      </c>
      <c r="B67" s="8" t="s">
        <v>171</v>
      </c>
      <c r="C67" s="8" t="s">
        <v>172</v>
      </c>
      <c r="D67" s="8" t="s">
        <v>109</v>
      </c>
      <c r="E67" s="8" t="s">
        <v>167</v>
      </c>
      <c r="F67" s="8" t="s">
        <v>168</v>
      </c>
      <c r="G67" s="8">
        <v>1</v>
      </c>
      <c r="H67" s="9">
        <v>67</v>
      </c>
      <c r="I67" s="12">
        <f t="shared" si="0"/>
        <v>26.8</v>
      </c>
      <c r="J67" s="12">
        <v>76.762</v>
      </c>
      <c r="K67" s="12">
        <f t="shared" si="1"/>
        <v>46.0572</v>
      </c>
      <c r="L67" s="12">
        <f t="shared" si="2"/>
        <v>72.8572</v>
      </c>
      <c r="M67" s="8" t="str">
        <f t="shared" si="4"/>
        <v/>
      </c>
    </row>
    <row r="68" s="1" customFormat="1" customHeight="1" spans="1:13">
      <c r="A68" s="8" t="str">
        <f>IF(J68&gt;0,TEXT(SUMPRODUCT(($F$4:$F$192=$F68)*($L$4:$L$192&gt;$L68))+1,"00"),"")</f>
        <v>01</v>
      </c>
      <c r="B68" s="8" t="s">
        <v>173</v>
      </c>
      <c r="C68" s="8" t="s">
        <v>174</v>
      </c>
      <c r="D68" s="8" t="s">
        <v>109</v>
      </c>
      <c r="E68" s="8" t="s">
        <v>175</v>
      </c>
      <c r="F68" s="8" t="s">
        <v>176</v>
      </c>
      <c r="G68" s="8">
        <v>1</v>
      </c>
      <c r="H68" s="9">
        <v>74.3</v>
      </c>
      <c r="I68" s="12">
        <f t="shared" ref="I68:I131" si="5">H68*0.4</f>
        <v>29.72</v>
      </c>
      <c r="J68" s="12">
        <v>82.28</v>
      </c>
      <c r="K68" s="12">
        <f t="shared" ref="K68:K131" si="6">IF(J68&gt;0,J68*0.6,0)</f>
        <v>49.368</v>
      </c>
      <c r="L68" s="12">
        <f t="shared" ref="L68:L131" si="7">IF(J68&gt;0,I68+K68,0)</f>
        <v>79.088</v>
      </c>
      <c r="M68" s="8" t="str">
        <f t="shared" si="4"/>
        <v/>
      </c>
    </row>
    <row r="69" s="1" customFormat="1" customHeight="1" spans="1:13">
      <c r="A69" s="8" t="str">
        <f>IF(J69&gt;0,TEXT(SUMPRODUCT(($F$4:$F$192=$F69)*($L$4:$L$192&gt;$L69))+1,"00"),"")</f>
        <v>02</v>
      </c>
      <c r="B69" s="8" t="s">
        <v>177</v>
      </c>
      <c r="C69" s="8" t="s">
        <v>178</v>
      </c>
      <c r="D69" s="8" t="s">
        <v>109</v>
      </c>
      <c r="E69" s="8" t="s">
        <v>175</v>
      </c>
      <c r="F69" s="8" t="s">
        <v>176</v>
      </c>
      <c r="G69" s="8">
        <v>1</v>
      </c>
      <c r="H69" s="9">
        <v>70</v>
      </c>
      <c r="I69" s="12">
        <f t="shared" si="5"/>
        <v>28</v>
      </c>
      <c r="J69" s="12">
        <v>84.86</v>
      </c>
      <c r="K69" s="12">
        <f t="shared" si="6"/>
        <v>50.916</v>
      </c>
      <c r="L69" s="12">
        <f t="shared" si="7"/>
        <v>78.916</v>
      </c>
      <c r="M69" s="8" t="str">
        <f t="shared" si="4"/>
        <v/>
      </c>
    </row>
    <row r="70" s="1" customFormat="1" customHeight="1" spans="1:13">
      <c r="A70" s="8" t="str">
        <f>IF(J70&gt;0,TEXT(SUMPRODUCT(($F$4:$F$192=$F70)*($L$4:$L$192&gt;$L70))+1,"00"),"")</f>
        <v>03</v>
      </c>
      <c r="B70" s="8" t="s">
        <v>179</v>
      </c>
      <c r="C70" s="8" t="s">
        <v>180</v>
      </c>
      <c r="D70" s="8" t="s">
        <v>109</v>
      </c>
      <c r="E70" s="8" t="s">
        <v>175</v>
      </c>
      <c r="F70" s="8" t="s">
        <v>176</v>
      </c>
      <c r="G70" s="8">
        <v>1</v>
      </c>
      <c r="H70" s="9">
        <v>66.8</v>
      </c>
      <c r="I70" s="12">
        <f t="shared" si="5"/>
        <v>26.72</v>
      </c>
      <c r="J70" s="12">
        <v>76.142</v>
      </c>
      <c r="K70" s="12">
        <f t="shared" si="6"/>
        <v>45.6852</v>
      </c>
      <c r="L70" s="12">
        <f t="shared" si="7"/>
        <v>72.4052</v>
      </c>
      <c r="M70" s="8" t="str">
        <f t="shared" si="4"/>
        <v/>
      </c>
    </row>
    <row r="71" s="1" customFormat="1" customHeight="1" spans="1:13">
      <c r="A71" s="8" t="str">
        <f>IF(J71&gt;0,TEXT(SUMPRODUCT(($F$4:$F$192=$F71)*($L$4:$L$192&gt;$L71))+1,"00"),"")</f>
        <v/>
      </c>
      <c r="B71" s="8" t="s">
        <v>181</v>
      </c>
      <c r="C71" s="8" t="s">
        <v>182</v>
      </c>
      <c r="D71" s="8" t="s">
        <v>183</v>
      </c>
      <c r="E71" s="8" t="s">
        <v>184</v>
      </c>
      <c r="F71" s="8" t="s">
        <v>185</v>
      </c>
      <c r="G71" s="8">
        <v>1</v>
      </c>
      <c r="H71" s="9">
        <v>75.6</v>
      </c>
      <c r="I71" s="12">
        <f t="shared" si="5"/>
        <v>30.24</v>
      </c>
      <c r="J71" s="12"/>
      <c r="K71" s="12">
        <f t="shared" si="6"/>
        <v>0</v>
      </c>
      <c r="L71" s="12">
        <f t="shared" si="7"/>
        <v>0</v>
      </c>
      <c r="M71" s="8" t="str">
        <f t="shared" si="4"/>
        <v>面试缺考</v>
      </c>
    </row>
    <row r="72" s="1" customFormat="1" customHeight="1" spans="1:13">
      <c r="A72" s="8" t="str">
        <f>IF(J72&gt;0,TEXT(SUMPRODUCT(($F$4:$F$192=$F72)*($L$4:$L$192&gt;$L72))+1,"00"),"")</f>
        <v>01</v>
      </c>
      <c r="B72" s="8" t="s">
        <v>186</v>
      </c>
      <c r="C72" s="8" t="s">
        <v>187</v>
      </c>
      <c r="D72" s="8" t="s">
        <v>183</v>
      </c>
      <c r="E72" s="8" t="s">
        <v>184</v>
      </c>
      <c r="F72" s="8" t="s">
        <v>188</v>
      </c>
      <c r="G72" s="8">
        <v>2</v>
      </c>
      <c r="H72" s="9">
        <v>65.2</v>
      </c>
      <c r="I72" s="12">
        <f t="shared" si="5"/>
        <v>26.08</v>
      </c>
      <c r="J72" s="12">
        <v>75.644</v>
      </c>
      <c r="K72" s="12">
        <f t="shared" si="6"/>
        <v>45.3864</v>
      </c>
      <c r="L72" s="12">
        <f t="shared" si="7"/>
        <v>71.4664</v>
      </c>
      <c r="M72" s="8" t="str">
        <f t="shared" si="4"/>
        <v/>
      </c>
    </row>
    <row r="73" s="1" customFormat="1" customHeight="1" spans="1:13">
      <c r="A73" s="8" t="str">
        <f>IF(J73&gt;0,TEXT(SUMPRODUCT(($F$4:$F$192=$F73)*($L$4:$L$192&gt;$L73))+1,"00"),"")</f>
        <v>02</v>
      </c>
      <c r="B73" s="8" t="s">
        <v>189</v>
      </c>
      <c r="C73" s="8" t="s">
        <v>190</v>
      </c>
      <c r="D73" s="8" t="s">
        <v>183</v>
      </c>
      <c r="E73" s="8" t="s">
        <v>184</v>
      </c>
      <c r="F73" s="8" t="s">
        <v>188</v>
      </c>
      <c r="G73" s="8">
        <v>2</v>
      </c>
      <c r="H73" s="9">
        <v>61.2</v>
      </c>
      <c r="I73" s="12">
        <f t="shared" si="5"/>
        <v>24.48</v>
      </c>
      <c r="J73" s="12">
        <v>77.906</v>
      </c>
      <c r="K73" s="12">
        <f t="shared" si="6"/>
        <v>46.7436</v>
      </c>
      <c r="L73" s="12">
        <f t="shared" si="7"/>
        <v>71.2236</v>
      </c>
      <c r="M73" s="8" t="str">
        <f t="shared" si="4"/>
        <v/>
      </c>
    </row>
    <row r="74" s="1" customFormat="1" customHeight="1" spans="1:13">
      <c r="A74" s="8" t="str">
        <f>IF(J74&gt;0,TEXT(SUMPRODUCT(($F$4:$F$192=$F74)*($L$4:$L$192&gt;$L74))+1,"00"),"")</f>
        <v>01</v>
      </c>
      <c r="B74" s="8" t="s">
        <v>191</v>
      </c>
      <c r="C74" s="8" t="s">
        <v>192</v>
      </c>
      <c r="D74" s="8" t="s">
        <v>183</v>
      </c>
      <c r="E74" s="8" t="s">
        <v>193</v>
      </c>
      <c r="F74" s="8" t="s">
        <v>194</v>
      </c>
      <c r="G74" s="8">
        <v>1</v>
      </c>
      <c r="H74" s="9">
        <v>71.6</v>
      </c>
      <c r="I74" s="12">
        <f t="shared" si="5"/>
        <v>28.64</v>
      </c>
      <c r="J74" s="12">
        <v>80.954</v>
      </c>
      <c r="K74" s="12">
        <f t="shared" si="6"/>
        <v>48.5724</v>
      </c>
      <c r="L74" s="12">
        <f t="shared" si="7"/>
        <v>77.2124</v>
      </c>
      <c r="M74" s="8" t="str">
        <f t="shared" si="4"/>
        <v/>
      </c>
    </row>
    <row r="75" s="1" customFormat="1" customHeight="1" spans="1:13">
      <c r="A75" s="8" t="str">
        <f>IF(J75&gt;0,TEXT(SUMPRODUCT(($F$4:$F$192=$F75)*($L$4:$L$192&gt;$L75))+1,"00"),"")</f>
        <v>01</v>
      </c>
      <c r="B75" s="8" t="s">
        <v>195</v>
      </c>
      <c r="C75" s="8" t="s">
        <v>196</v>
      </c>
      <c r="D75" s="8" t="s">
        <v>183</v>
      </c>
      <c r="E75" s="8" t="s">
        <v>73</v>
      </c>
      <c r="F75" s="8" t="s">
        <v>197</v>
      </c>
      <c r="G75" s="8">
        <v>1</v>
      </c>
      <c r="H75" s="9">
        <v>65.2</v>
      </c>
      <c r="I75" s="12">
        <f t="shared" si="5"/>
        <v>26.08</v>
      </c>
      <c r="J75" s="12">
        <v>85.538</v>
      </c>
      <c r="K75" s="12">
        <f t="shared" si="6"/>
        <v>51.3228</v>
      </c>
      <c r="L75" s="12">
        <f t="shared" si="7"/>
        <v>77.4028</v>
      </c>
      <c r="M75" s="8" t="str">
        <f t="shared" si="4"/>
        <v/>
      </c>
    </row>
    <row r="76" s="1" customFormat="1" customHeight="1" spans="1:13">
      <c r="A76" s="8" t="str">
        <f>IF(J76&gt;0,TEXT(SUMPRODUCT(($F$4:$F$192=$F76)*($L$4:$L$192&gt;$L76))+1,"00"),"")</f>
        <v>02</v>
      </c>
      <c r="B76" s="8" t="s">
        <v>198</v>
      </c>
      <c r="C76" s="8" t="s">
        <v>199</v>
      </c>
      <c r="D76" s="8" t="s">
        <v>183</v>
      </c>
      <c r="E76" s="8" t="s">
        <v>73</v>
      </c>
      <c r="F76" s="8" t="s">
        <v>197</v>
      </c>
      <c r="G76" s="8">
        <v>1</v>
      </c>
      <c r="H76" s="9">
        <v>61.1</v>
      </c>
      <c r="I76" s="12">
        <f t="shared" si="5"/>
        <v>24.44</v>
      </c>
      <c r="J76" s="12">
        <v>81.696</v>
      </c>
      <c r="K76" s="12">
        <f t="shared" si="6"/>
        <v>49.0176</v>
      </c>
      <c r="L76" s="12">
        <f t="shared" si="7"/>
        <v>73.4576</v>
      </c>
      <c r="M76" s="8" t="str">
        <f t="shared" si="4"/>
        <v/>
      </c>
    </row>
    <row r="77" s="1" customFormat="1" customHeight="1" spans="1:13">
      <c r="A77" s="8" t="str">
        <f>IF(J77&gt;0,TEXT(SUMPRODUCT(($F$4:$F$192=$F77)*($L$4:$L$192&gt;$L77))+1,"00"),"")</f>
        <v/>
      </c>
      <c r="B77" s="8" t="s">
        <v>200</v>
      </c>
      <c r="C77" s="8" t="s">
        <v>201</v>
      </c>
      <c r="D77" s="8" t="s">
        <v>183</v>
      </c>
      <c r="E77" s="8" t="s">
        <v>73</v>
      </c>
      <c r="F77" s="8" t="s">
        <v>197</v>
      </c>
      <c r="G77" s="8">
        <v>1</v>
      </c>
      <c r="H77" s="9">
        <v>63</v>
      </c>
      <c r="I77" s="12">
        <f t="shared" si="5"/>
        <v>25.2</v>
      </c>
      <c r="J77" s="12"/>
      <c r="K77" s="12">
        <f t="shared" si="6"/>
        <v>0</v>
      </c>
      <c r="L77" s="12">
        <f t="shared" si="7"/>
        <v>0</v>
      </c>
      <c r="M77" s="8" t="str">
        <f t="shared" si="4"/>
        <v>面试缺考</v>
      </c>
    </row>
    <row r="78" s="1" customFormat="1" customHeight="1" spans="1:13">
      <c r="A78" s="8" t="str">
        <f>IF(J78&gt;0,TEXT(SUMPRODUCT(($F$4:$F$192=$F78)*($L$4:$L$192&gt;$L78))+1,"00"),"")</f>
        <v>01</v>
      </c>
      <c r="B78" s="8" t="s">
        <v>202</v>
      </c>
      <c r="C78" s="8" t="s">
        <v>203</v>
      </c>
      <c r="D78" s="8" t="s">
        <v>183</v>
      </c>
      <c r="E78" s="8" t="s">
        <v>159</v>
      </c>
      <c r="F78" s="8" t="s">
        <v>204</v>
      </c>
      <c r="G78" s="8">
        <v>1</v>
      </c>
      <c r="H78" s="9">
        <v>61.9</v>
      </c>
      <c r="I78" s="12">
        <f t="shared" si="5"/>
        <v>24.76</v>
      </c>
      <c r="J78" s="12">
        <v>78.32</v>
      </c>
      <c r="K78" s="12">
        <f t="shared" si="6"/>
        <v>46.992</v>
      </c>
      <c r="L78" s="12">
        <f t="shared" si="7"/>
        <v>71.752</v>
      </c>
      <c r="M78" s="8" t="str">
        <f t="shared" si="4"/>
        <v/>
      </c>
    </row>
    <row r="79" s="1" customFormat="1" customHeight="1" spans="1:13">
      <c r="A79" s="8" t="str">
        <f>IF(J79&gt;0,TEXT(SUMPRODUCT(($F$4:$F$192=$F79)*($L$4:$L$192&gt;$L79))+1,"00"),"")</f>
        <v/>
      </c>
      <c r="B79" s="8" t="s">
        <v>205</v>
      </c>
      <c r="C79" s="8" t="s">
        <v>206</v>
      </c>
      <c r="D79" s="8" t="s">
        <v>183</v>
      </c>
      <c r="E79" s="8" t="s">
        <v>159</v>
      </c>
      <c r="F79" s="8" t="s">
        <v>204</v>
      </c>
      <c r="G79" s="8">
        <v>1</v>
      </c>
      <c r="H79" s="9">
        <v>58.2</v>
      </c>
      <c r="I79" s="12">
        <f t="shared" si="5"/>
        <v>23.28</v>
      </c>
      <c r="J79" s="12"/>
      <c r="K79" s="12">
        <f t="shared" si="6"/>
        <v>0</v>
      </c>
      <c r="L79" s="12">
        <f t="shared" si="7"/>
        <v>0</v>
      </c>
      <c r="M79" s="8" t="str">
        <f t="shared" si="4"/>
        <v>面试缺考</v>
      </c>
    </row>
    <row r="80" s="1" customFormat="1" customHeight="1" spans="1:13">
      <c r="A80" s="8" t="str">
        <f>IF(J80&gt;0,TEXT(SUMPRODUCT(($F$4:$F$192=$F80)*($L$4:$L$192&gt;$L80))+1,"00"),"")</f>
        <v>01</v>
      </c>
      <c r="B80" s="8" t="s">
        <v>207</v>
      </c>
      <c r="C80" s="8" t="s">
        <v>208</v>
      </c>
      <c r="D80" s="8" t="s">
        <v>183</v>
      </c>
      <c r="E80" s="8" t="s">
        <v>32</v>
      </c>
      <c r="F80" s="8" t="s">
        <v>209</v>
      </c>
      <c r="G80" s="8">
        <v>2</v>
      </c>
      <c r="H80" s="9">
        <v>67.3</v>
      </c>
      <c r="I80" s="12">
        <f t="shared" si="5"/>
        <v>26.92</v>
      </c>
      <c r="J80" s="12">
        <v>81.34</v>
      </c>
      <c r="K80" s="12">
        <f t="shared" si="6"/>
        <v>48.804</v>
      </c>
      <c r="L80" s="12">
        <f t="shared" si="7"/>
        <v>75.724</v>
      </c>
      <c r="M80" s="8" t="str">
        <f t="shared" si="4"/>
        <v/>
      </c>
    </row>
    <row r="81" s="1" customFormat="1" customHeight="1" spans="1:13">
      <c r="A81" s="8" t="str">
        <f>IF(J81&gt;0,TEXT(SUMPRODUCT(($F$4:$F$192=$F81)*($L$4:$L$192&gt;$L81))+1,"00"),"")</f>
        <v>02</v>
      </c>
      <c r="B81" s="8" t="s">
        <v>210</v>
      </c>
      <c r="C81" s="8" t="s">
        <v>211</v>
      </c>
      <c r="D81" s="8" t="s">
        <v>183</v>
      </c>
      <c r="E81" s="8" t="s">
        <v>32</v>
      </c>
      <c r="F81" s="8" t="s">
        <v>209</v>
      </c>
      <c r="G81" s="8">
        <v>2</v>
      </c>
      <c r="H81" s="9">
        <v>66.1</v>
      </c>
      <c r="I81" s="12">
        <f t="shared" si="5"/>
        <v>26.44</v>
      </c>
      <c r="J81" s="12">
        <v>81.68</v>
      </c>
      <c r="K81" s="12">
        <f t="shared" si="6"/>
        <v>49.008</v>
      </c>
      <c r="L81" s="12">
        <f t="shared" si="7"/>
        <v>75.448</v>
      </c>
      <c r="M81" s="8" t="str">
        <f t="shared" si="4"/>
        <v/>
      </c>
    </row>
    <row r="82" s="1" customFormat="1" customHeight="1" spans="1:13">
      <c r="A82" s="8" t="str">
        <f>IF(J82&gt;0,TEXT(SUMPRODUCT(($F$4:$F$192=$F82)*($L$4:$L$192&gt;$L82))+1,"00"),"")</f>
        <v>03</v>
      </c>
      <c r="B82" s="8" t="s">
        <v>212</v>
      </c>
      <c r="C82" s="8" t="s">
        <v>213</v>
      </c>
      <c r="D82" s="8" t="s">
        <v>183</v>
      </c>
      <c r="E82" s="8" t="s">
        <v>32</v>
      </c>
      <c r="F82" s="8" t="s">
        <v>209</v>
      </c>
      <c r="G82" s="8">
        <v>2</v>
      </c>
      <c r="H82" s="9">
        <v>65</v>
      </c>
      <c r="I82" s="12">
        <f t="shared" si="5"/>
        <v>26</v>
      </c>
      <c r="J82" s="12">
        <v>78.98</v>
      </c>
      <c r="K82" s="12">
        <f t="shared" si="6"/>
        <v>47.388</v>
      </c>
      <c r="L82" s="12">
        <f t="shared" si="7"/>
        <v>73.388</v>
      </c>
      <c r="M82" s="8" t="str">
        <f t="shared" si="4"/>
        <v/>
      </c>
    </row>
    <row r="83" s="1" customFormat="1" customHeight="1" spans="1:13">
      <c r="A83" s="8" t="str">
        <f>IF(J83&gt;0,TEXT(SUMPRODUCT(($F$4:$F$192=$F83)*($L$4:$L$192&gt;$L83))+1,"00"),"")</f>
        <v>04</v>
      </c>
      <c r="B83" s="8" t="s">
        <v>214</v>
      </c>
      <c r="C83" s="8" t="s">
        <v>215</v>
      </c>
      <c r="D83" s="8" t="s">
        <v>183</v>
      </c>
      <c r="E83" s="8" t="s">
        <v>32</v>
      </c>
      <c r="F83" s="8" t="s">
        <v>209</v>
      </c>
      <c r="G83" s="8">
        <v>2</v>
      </c>
      <c r="H83" s="9">
        <v>63</v>
      </c>
      <c r="I83" s="12">
        <f t="shared" si="5"/>
        <v>25.2</v>
      </c>
      <c r="J83" s="12">
        <v>79.704</v>
      </c>
      <c r="K83" s="12">
        <f t="shared" si="6"/>
        <v>47.8224</v>
      </c>
      <c r="L83" s="12">
        <f t="shared" si="7"/>
        <v>73.0224</v>
      </c>
      <c r="M83" s="8" t="str">
        <f t="shared" si="4"/>
        <v/>
      </c>
    </row>
    <row r="84" s="1" customFormat="1" customHeight="1" spans="1:13">
      <c r="A84" s="8" t="str">
        <f>IF(J84&gt;0,TEXT(SUMPRODUCT(($F$4:$F$192=$F84)*($L$4:$L$192&gt;$L84))+1,"00"),"")</f>
        <v>05</v>
      </c>
      <c r="B84" s="8" t="s">
        <v>216</v>
      </c>
      <c r="C84" s="8" t="s">
        <v>217</v>
      </c>
      <c r="D84" s="8" t="s">
        <v>183</v>
      </c>
      <c r="E84" s="8" t="s">
        <v>32</v>
      </c>
      <c r="F84" s="8" t="s">
        <v>209</v>
      </c>
      <c r="G84" s="8">
        <v>2</v>
      </c>
      <c r="H84" s="9">
        <v>65.2</v>
      </c>
      <c r="I84" s="12">
        <f t="shared" si="5"/>
        <v>26.08</v>
      </c>
      <c r="J84" s="12">
        <v>77.98</v>
      </c>
      <c r="K84" s="12">
        <f t="shared" si="6"/>
        <v>46.788</v>
      </c>
      <c r="L84" s="12">
        <f t="shared" si="7"/>
        <v>72.868</v>
      </c>
      <c r="M84" s="8" t="str">
        <f t="shared" si="4"/>
        <v/>
      </c>
    </row>
    <row r="85" s="1" customFormat="1" customHeight="1" spans="1:13">
      <c r="A85" s="8" t="str">
        <f>IF(J85&gt;0,TEXT(SUMPRODUCT(($F$4:$F$192=$F85)*($L$4:$L$192&gt;$L85))+1,"00"),"")</f>
        <v>06</v>
      </c>
      <c r="B85" s="8" t="s">
        <v>218</v>
      </c>
      <c r="C85" s="8" t="s">
        <v>219</v>
      </c>
      <c r="D85" s="8" t="s">
        <v>183</v>
      </c>
      <c r="E85" s="8" t="s">
        <v>32</v>
      </c>
      <c r="F85" s="8" t="s">
        <v>209</v>
      </c>
      <c r="G85" s="8">
        <v>2</v>
      </c>
      <c r="H85" s="9">
        <v>63</v>
      </c>
      <c r="I85" s="12">
        <f t="shared" si="5"/>
        <v>25.2</v>
      </c>
      <c r="J85" s="12">
        <v>78.6</v>
      </c>
      <c r="K85" s="12">
        <f t="shared" si="6"/>
        <v>47.16</v>
      </c>
      <c r="L85" s="12">
        <f t="shared" si="7"/>
        <v>72.36</v>
      </c>
      <c r="M85" s="8" t="str">
        <f t="shared" si="4"/>
        <v/>
      </c>
    </row>
    <row r="86" s="1" customFormat="1" customHeight="1" spans="1:13">
      <c r="A86" s="8" t="str">
        <f>IF(J86&gt;0,TEXT(SUMPRODUCT(($F$4:$F$192=$F86)*($L$4:$L$192&gt;$L86))+1,"00"),"")</f>
        <v>07</v>
      </c>
      <c r="B86" s="8" t="s">
        <v>220</v>
      </c>
      <c r="C86" s="8" t="s">
        <v>221</v>
      </c>
      <c r="D86" s="8" t="s">
        <v>183</v>
      </c>
      <c r="E86" s="8" t="s">
        <v>32</v>
      </c>
      <c r="F86" s="8" t="s">
        <v>209</v>
      </c>
      <c r="G86" s="8">
        <v>2</v>
      </c>
      <c r="H86" s="9">
        <v>63.3</v>
      </c>
      <c r="I86" s="12">
        <f t="shared" si="5"/>
        <v>25.32</v>
      </c>
      <c r="J86" s="12">
        <v>77.44</v>
      </c>
      <c r="K86" s="12">
        <f t="shared" si="6"/>
        <v>46.464</v>
      </c>
      <c r="L86" s="12">
        <f t="shared" si="7"/>
        <v>71.784</v>
      </c>
      <c r="M86" s="8" t="str">
        <f t="shared" si="4"/>
        <v/>
      </c>
    </row>
    <row r="87" s="1" customFormat="1" customHeight="1" spans="1:13">
      <c r="A87" s="8" t="str">
        <f>IF(J87&gt;0,TEXT(SUMPRODUCT(($F$4:$F$192=$F87)*($L$4:$L$192&gt;$L87))+1,"00"),"")</f>
        <v>01</v>
      </c>
      <c r="B87" s="8" t="s">
        <v>222</v>
      </c>
      <c r="C87" s="8" t="s">
        <v>223</v>
      </c>
      <c r="D87" s="8" t="s">
        <v>183</v>
      </c>
      <c r="E87" s="8" t="s">
        <v>224</v>
      </c>
      <c r="F87" s="8" t="s">
        <v>225</v>
      </c>
      <c r="G87" s="8">
        <v>1</v>
      </c>
      <c r="H87" s="9">
        <v>78</v>
      </c>
      <c r="I87" s="12">
        <f t="shared" si="5"/>
        <v>31.2</v>
      </c>
      <c r="J87" s="12">
        <v>87.264</v>
      </c>
      <c r="K87" s="12">
        <f t="shared" si="6"/>
        <v>52.3584</v>
      </c>
      <c r="L87" s="12">
        <f t="shared" si="7"/>
        <v>83.5584</v>
      </c>
      <c r="M87" s="8" t="str">
        <f t="shared" si="4"/>
        <v/>
      </c>
    </row>
    <row r="88" s="1" customFormat="1" customHeight="1" spans="1:13">
      <c r="A88" s="8" t="str">
        <f>IF(J88&gt;0,TEXT(SUMPRODUCT(($F$4:$F$192=$F88)*($L$4:$L$192&gt;$L88))+1,"00"),"")</f>
        <v/>
      </c>
      <c r="B88" s="8" t="s">
        <v>226</v>
      </c>
      <c r="C88" s="8" t="s">
        <v>227</v>
      </c>
      <c r="D88" s="8" t="s">
        <v>183</v>
      </c>
      <c r="E88" s="8" t="s">
        <v>224</v>
      </c>
      <c r="F88" s="8" t="s">
        <v>225</v>
      </c>
      <c r="G88" s="8">
        <v>1</v>
      </c>
      <c r="H88" s="9">
        <v>65.5</v>
      </c>
      <c r="I88" s="12">
        <f t="shared" si="5"/>
        <v>26.2</v>
      </c>
      <c r="J88" s="12"/>
      <c r="K88" s="12">
        <f t="shared" si="6"/>
        <v>0</v>
      </c>
      <c r="L88" s="12">
        <f t="shared" si="7"/>
        <v>0</v>
      </c>
      <c r="M88" s="8" t="str">
        <f t="shared" si="4"/>
        <v>面试缺考</v>
      </c>
    </row>
    <row r="89" s="1" customFormat="1" customHeight="1" spans="1:13">
      <c r="A89" s="8" t="str">
        <f>IF(J89&gt;0,TEXT(SUMPRODUCT(($F$4:$F$192=$F89)*($L$4:$L$192&gt;$L89))+1,"00"),"")</f>
        <v/>
      </c>
      <c r="B89" s="8" t="s">
        <v>228</v>
      </c>
      <c r="C89" s="8" t="s">
        <v>229</v>
      </c>
      <c r="D89" s="8" t="s">
        <v>183</v>
      </c>
      <c r="E89" s="8" t="s">
        <v>224</v>
      </c>
      <c r="F89" s="8" t="s">
        <v>225</v>
      </c>
      <c r="G89" s="8">
        <v>1</v>
      </c>
      <c r="H89" s="9">
        <v>77</v>
      </c>
      <c r="I89" s="12">
        <f t="shared" si="5"/>
        <v>30.8</v>
      </c>
      <c r="J89" s="12"/>
      <c r="K89" s="12">
        <f t="shared" si="6"/>
        <v>0</v>
      </c>
      <c r="L89" s="12">
        <f t="shared" si="7"/>
        <v>0</v>
      </c>
      <c r="M89" s="8" t="str">
        <f t="shared" si="4"/>
        <v>面试缺考</v>
      </c>
    </row>
    <row r="90" s="1" customFormat="1" customHeight="1" spans="1:13">
      <c r="A90" s="8" t="str">
        <f>IF(J90&gt;0,TEXT(SUMPRODUCT(($F$4:$F$192=$F90)*($L$4:$L$192&gt;$L90))+1,"00"),"")</f>
        <v>01</v>
      </c>
      <c r="B90" s="8" t="s">
        <v>230</v>
      </c>
      <c r="C90" s="8" t="s">
        <v>231</v>
      </c>
      <c r="D90" s="8" t="s">
        <v>183</v>
      </c>
      <c r="E90" s="8" t="s">
        <v>232</v>
      </c>
      <c r="F90" s="8" t="s">
        <v>233</v>
      </c>
      <c r="G90" s="8">
        <v>1</v>
      </c>
      <c r="H90" s="9">
        <v>72.5</v>
      </c>
      <c r="I90" s="12">
        <f t="shared" si="5"/>
        <v>29</v>
      </c>
      <c r="J90" s="12">
        <v>84.312</v>
      </c>
      <c r="K90" s="12">
        <f t="shared" si="6"/>
        <v>50.5872</v>
      </c>
      <c r="L90" s="12">
        <f t="shared" si="7"/>
        <v>79.5872</v>
      </c>
      <c r="M90" s="8" t="str">
        <f t="shared" ref="M90:M153" si="8">IF(J90&gt;0,"","面试缺考")</f>
        <v/>
      </c>
    </row>
    <row r="91" s="1" customFormat="1" customHeight="1" spans="1:13">
      <c r="A91" s="8" t="str">
        <f>IF(J91&gt;0,TEXT(SUMPRODUCT(($F$4:$F$192=$F91)*($L$4:$L$192&gt;$L91))+1,"00"),"")</f>
        <v>01</v>
      </c>
      <c r="B91" s="8" t="s">
        <v>234</v>
      </c>
      <c r="C91" s="8" t="s">
        <v>235</v>
      </c>
      <c r="D91" s="8" t="s">
        <v>236</v>
      </c>
      <c r="E91" s="8" t="s">
        <v>159</v>
      </c>
      <c r="F91" s="8" t="s">
        <v>237</v>
      </c>
      <c r="G91" s="8">
        <v>1</v>
      </c>
      <c r="H91" s="9">
        <v>62.1</v>
      </c>
      <c r="I91" s="12">
        <f t="shared" si="5"/>
        <v>24.84</v>
      </c>
      <c r="J91" s="12">
        <v>84.27</v>
      </c>
      <c r="K91" s="12">
        <f t="shared" si="6"/>
        <v>50.562</v>
      </c>
      <c r="L91" s="12">
        <f t="shared" si="7"/>
        <v>75.402</v>
      </c>
      <c r="M91" s="8" t="str">
        <f t="shared" si="8"/>
        <v/>
      </c>
    </row>
    <row r="92" s="1" customFormat="1" customHeight="1" spans="1:13">
      <c r="A92" s="8" t="str">
        <f>IF(J92&gt;0,TEXT(SUMPRODUCT(($F$4:$F$192=$F92)*($L$4:$L$192&gt;$L92))+1,"00"),"")</f>
        <v>02</v>
      </c>
      <c r="B92" s="8" t="s">
        <v>238</v>
      </c>
      <c r="C92" s="8" t="s">
        <v>239</v>
      </c>
      <c r="D92" s="8" t="s">
        <v>236</v>
      </c>
      <c r="E92" s="8" t="s">
        <v>159</v>
      </c>
      <c r="F92" s="8" t="s">
        <v>237</v>
      </c>
      <c r="G92" s="8">
        <v>1</v>
      </c>
      <c r="H92" s="9">
        <v>60</v>
      </c>
      <c r="I92" s="12">
        <f t="shared" si="5"/>
        <v>24</v>
      </c>
      <c r="J92" s="12">
        <v>83.1</v>
      </c>
      <c r="K92" s="12">
        <f t="shared" si="6"/>
        <v>49.86</v>
      </c>
      <c r="L92" s="12">
        <f t="shared" si="7"/>
        <v>73.86</v>
      </c>
      <c r="M92" s="8" t="str">
        <f t="shared" si="8"/>
        <v/>
      </c>
    </row>
    <row r="93" s="1" customFormat="1" customHeight="1" spans="1:13">
      <c r="A93" s="8" t="str">
        <f>IF(J93&gt;0,TEXT(SUMPRODUCT(($F$4:$F$192=$F93)*($L$4:$L$192&gt;$L93))+1,"00"),"")</f>
        <v>03</v>
      </c>
      <c r="B93" s="8" t="s">
        <v>240</v>
      </c>
      <c r="C93" s="8" t="s">
        <v>241</v>
      </c>
      <c r="D93" s="8" t="s">
        <v>236</v>
      </c>
      <c r="E93" s="8" t="s">
        <v>159</v>
      </c>
      <c r="F93" s="8" t="s">
        <v>237</v>
      </c>
      <c r="G93" s="8">
        <v>1</v>
      </c>
      <c r="H93" s="9">
        <v>56.4</v>
      </c>
      <c r="I93" s="12">
        <f t="shared" si="5"/>
        <v>22.56</v>
      </c>
      <c r="J93" s="12">
        <v>72.93</v>
      </c>
      <c r="K93" s="12">
        <f t="shared" si="6"/>
        <v>43.758</v>
      </c>
      <c r="L93" s="12">
        <f t="shared" si="7"/>
        <v>66.318</v>
      </c>
      <c r="M93" s="8" t="str">
        <f t="shared" si="8"/>
        <v/>
      </c>
    </row>
    <row r="94" s="1" customFormat="1" customHeight="1" spans="1:13">
      <c r="A94" s="8" t="str">
        <f>IF(J94&gt;0,TEXT(SUMPRODUCT(($F$4:$F$192=$F94)*($L$4:$L$192&gt;$L94))+1,"00"),"")</f>
        <v>01</v>
      </c>
      <c r="B94" s="8" t="s">
        <v>242</v>
      </c>
      <c r="C94" s="8" t="s">
        <v>243</v>
      </c>
      <c r="D94" s="8" t="s">
        <v>244</v>
      </c>
      <c r="E94" s="8" t="s">
        <v>245</v>
      </c>
      <c r="F94" s="8" t="s">
        <v>246</v>
      </c>
      <c r="G94" s="8">
        <v>1</v>
      </c>
      <c r="H94" s="9">
        <v>70.5</v>
      </c>
      <c r="I94" s="12">
        <f t="shared" si="5"/>
        <v>28.2</v>
      </c>
      <c r="J94" s="12">
        <v>72.048</v>
      </c>
      <c r="K94" s="12">
        <f t="shared" si="6"/>
        <v>43.2288</v>
      </c>
      <c r="L94" s="12">
        <f t="shared" si="7"/>
        <v>71.4288</v>
      </c>
      <c r="M94" s="8" t="str">
        <f t="shared" si="8"/>
        <v/>
      </c>
    </row>
    <row r="95" s="1" customFormat="1" customHeight="1" spans="1:13">
      <c r="A95" s="8" t="str">
        <f>IF(J95&gt;0,TEXT(SUMPRODUCT(($F$4:$F$192=$F95)*($L$4:$L$192&gt;$L95))+1,"00"),"")</f>
        <v>01</v>
      </c>
      <c r="B95" s="8" t="s">
        <v>247</v>
      </c>
      <c r="C95" s="8" t="s">
        <v>248</v>
      </c>
      <c r="D95" s="8" t="s">
        <v>249</v>
      </c>
      <c r="E95" s="8" t="s">
        <v>250</v>
      </c>
      <c r="F95" s="8" t="s">
        <v>251</v>
      </c>
      <c r="G95" s="8">
        <v>1</v>
      </c>
      <c r="H95" s="9">
        <v>80</v>
      </c>
      <c r="I95" s="12">
        <f t="shared" si="5"/>
        <v>32</v>
      </c>
      <c r="J95" s="12">
        <v>86.898</v>
      </c>
      <c r="K95" s="12">
        <f t="shared" si="6"/>
        <v>52.1388</v>
      </c>
      <c r="L95" s="12">
        <f t="shared" si="7"/>
        <v>84.1388</v>
      </c>
      <c r="M95" s="8" t="str">
        <f t="shared" si="8"/>
        <v/>
      </c>
    </row>
    <row r="96" s="1" customFormat="1" customHeight="1" spans="1:13">
      <c r="A96" s="8" t="str">
        <f>IF(J96&gt;0,TEXT(SUMPRODUCT(($F$4:$F$192=$F96)*($L$4:$L$192&gt;$L96))+1,"00"),"")</f>
        <v>02</v>
      </c>
      <c r="B96" s="8" t="s">
        <v>252</v>
      </c>
      <c r="C96" s="8" t="s">
        <v>253</v>
      </c>
      <c r="D96" s="8" t="s">
        <v>249</v>
      </c>
      <c r="E96" s="8" t="s">
        <v>250</v>
      </c>
      <c r="F96" s="8" t="s">
        <v>251</v>
      </c>
      <c r="G96" s="8">
        <v>1</v>
      </c>
      <c r="H96" s="9">
        <v>78.5</v>
      </c>
      <c r="I96" s="12">
        <f t="shared" si="5"/>
        <v>31.4</v>
      </c>
      <c r="J96" s="12">
        <v>85.252</v>
      </c>
      <c r="K96" s="12">
        <f t="shared" si="6"/>
        <v>51.1512</v>
      </c>
      <c r="L96" s="12">
        <f t="shared" si="7"/>
        <v>82.5512</v>
      </c>
      <c r="M96" s="8" t="str">
        <f t="shared" si="8"/>
        <v/>
      </c>
    </row>
    <row r="97" s="1" customFormat="1" customHeight="1" spans="1:13">
      <c r="A97" s="8" t="str">
        <f>IF(J97&gt;0,TEXT(SUMPRODUCT(($F$4:$F$192=$F97)*($L$4:$L$192&gt;$L97))+1,"00"),"")</f>
        <v>03</v>
      </c>
      <c r="B97" s="8" t="s">
        <v>254</v>
      </c>
      <c r="C97" s="8" t="s">
        <v>255</v>
      </c>
      <c r="D97" s="8" t="s">
        <v>249</v>
      </c>
      <c r="E97" s="8" t="s">
        <v>250</v>
      </c>
      <c r="F97" s="8" t="s">
        <v>251</v>
      </c>
      <c r="G97" s="8">
        <v>1</v>
      </c>
      <c r="H97" s="9">
        <v>77.5</v>
      </c>
      <c r="I97" s="12">
        <f t="shared" si="5"/>
        <v>31</v>
      </c>
      <c r="J97" s="12">
        <v>78.452</v>
      </c>
      <c r="K97" s="12">
        <f t="shared" si="6"/>
        <v>47.0712</v>
      </c>
      <c r="L97" s="12">
        <f t="shared" si="7"/>
        <v>78.0712</v>
      </c>
      <c r="M97" s="8" t="str">
        <f t="shared" si="8"/>
        <v/>
      </c>
    </row>
    <row r="98" s="1" customFormat="1" customHeight="1" spans="1:13">
      <c r="A98" s="8" t="str">
        <f>IF(J98&gt;0,TEXT(SUMPRODUCT(($F$4:$F$192=$F98)*($L$4:$L$192&gt;$L98))+1,"00"),"")</f>
        <v>01</v>
      </c>
      <c r="B98" s="8" t="s">
        <v>256</v>
      </c>
      <c r="C98" s="8" t="s">
        <v>257</v>
      </c>
      <c r="D98" s="8" t="s">
        <v>258</v>
      </c>
      <c r="E98" s="8" t="s">
        <v>32</v>
      </c>
      <c r="F98" s="8" t="s">
        <v>259</v>
      </c>
      <c r="G98" s="8">
        <v>1</v>
      </c>
      <c r="H98" s="9">
        <v>67</v>
      </c>
      <c r="I98" s="12">
        <f t="shared" si="5"/>
        <v>26.8</v>
      </c>
      <c r="J98" s="12">
        <v>84.25</v>
      </c>
      <c r="K98" s="12">
        <f t="shared" si="6"/>
        <v>50.55</v>
      </c>
      <c r="L98" s="12">
        <f t="shared" si="7"/>
        <v>77.35</v>
      </c>
      <c r="M98" s="8" t="str">
        <f t="shared" si="8"/>
        <v/>
      </c>
    </row>
    <row r="99" s="1" customFormat="1" customHeight="1" spans="1:13">
      <c r="A99" s="8" t="str">
        <f>IF(J99&gt;0,TEXT(SUMPRODUCT(($F$4:$F$192=$F99)*($L$4:$L$192&gt;$L99))+1,"00"),"")</f>
        <v>02</v>
      </c>
      <c r="B99" s="8" t="s">
        <v>260</v>
      </c>
      <c r="C99" s="8" t="s">
        <v>261</v>
      </c>
      <c r="D99" s="8" t="s">
        <v>258</v>
      </c>
      <c r="E99" s="8" t="s">
        <v>32</v>
      </c>
      <c r="F99" s="8" t="s">
        <v>259</v>
      </c>
      <c r="G99" s="8">
        <v>1</v>
      </c>
      <c r="H99" s="9">
        <v>67.8</v>
      </c>
      <c r="I99" s="12">
        <f t="shared" si="5"/>
        <v>27.12</v>
      </c>
      <c r="J99" s="12">
        <v>82.8</v>
      </c>
      <c r="K99" s="12">
        <f t="shared" si="6"/>
        <v>49.68</v>
      </c>
      <c r="L99" s="12">
        <f t="shared" si="7"/>
        <v>76.8</v>
      </c>
      <c r="M99" s="8" t="str">
        <f t="shared" si="8"/>
        <v/>
      </c>
    </row>
    <row r="100" s="1" customFormat="1" customHeight="1" spans="1:13">
      <c r="A100" s="8" t="str">
        <f>IF(J100&gt;0,TEXT(SUMPRODUCT(($F$4:$F$192=$F100)*($L$4:$L$192&gt;$L100))+1,"00"),"")</f>
        <v/>
      </c>
      <c r="B100" s="8" t="s">
        <v>262</v>
      </c>
      <c r="C100" s="8" t="s">
        <v>263</v>
      </c>
      <c r="D100" s="8" t="s">
        <v>258</v>
      </c>
      <c r="E100" s="8" t="s">
        <v>32</v>
      </c>
      <c r="F100" s="8" t="s">
        <v>259</v>
      </c>
      <c r="G100" s="8">
        <v>1</v>
      </c>
      <c r="H100" s="9">
        <v>65</v>
      </c>
      <c r="I100" s="12">
        <f t="shared" si="5"/>
        <v>26</v>
      </c>
      <c r="J100" s="12"/>
      <c r="K100" s="12">
        <f t="shared" si="6"/>
        <v>0</v>
      </c>
      <c r="L100" s="12">
        <f t="shared" si="7"/>
        <v>0</v>
      </c>
      <c r="M100" s="8" t="str">
        <f t="shared" si="8"/>
        <v>面试缺考</v>
      </c>
    </row>
    <row r="101" s="1" customFormat="1" customHeight="1" spans="1:13">
      <c r="A101" s="8" t="str">
        <f>IF(J101&gt;0,TEXT(SUMPRODUCT(($F$4:$F$192=$F101)*($L$4:$L$192&gt;$L101))+1,"00"),"")</f>
        <v>01</v>
      </c>
      <c r="B101" s="8" t="s">
        <v>264</v>
      </c>
      <c r="C101" s="8" t="s">
        <v>265</v>
      </c>
      <c r="D101" s="8" t="s">
        <v>258</v>
      </c>
      <c r="E101" s="8" t="s">
        <v>53</v>
      </c>
      <c r="F101" s="8" t="s">
        <v>266</v>
      </c>
      <c r="G101" s="8">
        <v>1</v>
      </c>
      <c r="H101" s="9">
        <v>62</v>
      </c>
      <c r="I101" s="12">
        <f t="shared" si="5"/>
        <v>24.8</v>
      </c>
      <c r="J101" s="12">
        <v>80.504</v>
      </c>
      <c r="K101" s="12">
        <f t="shared" si="6"/>
        <v>48.3024</v>
      </c>
      <c r="L101" s="12">
        <f t="shared" si="7"/>
        <v>73.1024</v>
      </c>
      <c r="M101" s="8" t="str">
        <f t="shared" si="8"/>
        <v/>
      </c>
    </row>
    <row r="102" s="1" customFormat="1" customHeight="1" spans="1:13">
      <c r="A102" s="8" t="str">
        <f>IF(J102&gt;0,TEXT(SUMPRODUCT(($F$4:$F$192=$F102)*($L$4:$L$192&gt;$L102))+1,"00"),"")</f>
        <v>02</v>
      </c>
      <c r="B102" s="8" t="s">
        <v>267</v>
      </c>
      <c r="C102" s="8" t="s">
        <v>268</v>
      </c>
      <c r="D102" s="8" t="s">
        <v>258</v>
      </c>
      <c r="E102" s="8" t="s">
        <v>53</v>
      </c>
      <c r="F102" s="8" t="s">
        <v>266</v>
      </c>
      <c r="G102" s="8">
        <v>1</v>
      </c>
      <c r="H102" s="9">
        <v>59.9</v>
      </c>
      <c r="I102" s="12">
        <f t="shared" si="5"/>
        <v>23.96</v>
      </c>
      <c r="J102" s="12">
        <v>74.498</v>
      </c>
      <c r="K102" s="12">
        <f t="shared" si="6"/>
        <v>44.6988</v>
      </c>
      <c r="L102" s="12">
        <f t="shared" si="7"/>
        <v>68.6588</v>
      </c>
      <c r="M102" s="8" t="str">
        <f t="shared" si="8"/>
        <v/>
      </c>
    </row>
    <row r="103" s="1" customFormat="1" customHeight="1" spans="1:13">
      <c r="A103" s="8" t="str">
        <f>IF(J103&gt;0,TEXT(SUMPRODUCT(($F$4:$F$192=$F103)*($L$4:$L$192&gt;$L103))+1,"00"),"")</f>
        <v>01</v>
      </c>
      <c r="B103" s="8" t="s">
        <v>269</v>
      </c>
      <c r="C103" s="8" t="s">
        <v>270</v>
      </c>
      <c r="D103" s="8" t="s">
        <v>271</v>
      </c>
      <c r="E103" s="8" t="s">
        <v>272</v>
      </c>
      <c r="F103" s="8" t="s">
        <v>273</v>
      </c>
      <c r="G103" s="8">
        <v>3</v>
      </c>
      <c r="H103" s="9">
        <v>58.7</v>
      </c>
      <c r="I103" s="12">
        <f t="shared" si="5"/>
        <v>23.48</v>
      </c>
      <c r="J103" s="12">
        <v>87.854</v>
      </c>
      <c r="K103" s="12">
        <f t="shared" si="6"/>
        <v>52.7124</v>
      </c>
      <c r="L103" s="12">
        <f t="shared" si="7"/>
        <v>76.1924</v>
      </c>
      <c r="M103" s="8" t="str">
        <f t="shared" si="8"/>
        <v/>
      </c>
    </row>
    <row r="104" s="1" customFormat="1" customHeight="1" spans="1:13">
      <c r="A104" s="8" t="str">
        <f>IF(J104&gt;0,TEXT(SUMPRODUCT(($F$4:$F$192=$F104)*($L$4:$L$192&gt;$L104))+1,"00"),"")</f>
        <v>02</v>
      </c>
      <c r="B104" s="8" t="s">
        <v>274</v>
      </c>
      <c r="C104" s="8" t="s">
        <v>275</v>
      </c>
      <c r="D104" s="8" t="s">
        <v>271</v>
      </c>
      <c r="E104" s="8" t="s">
        <v>272</v>
      </c>
      <c r="F104" s="8" t="s">
        <v>273</v>
      </c>
      <c r="G104" s="8">
        <v>3</v>
      </c>
      <c r="H104" s="9">
        <v>62.7</v>
      </c>
      <c r="I104" s="12">
        <f t="shared" si="5"/>
        <v>25.08</v>
      </c>
      <c r="J104" s="12">
        <v>83.212</v>
      </c>
      <c r="K104" s="12">
        <f t="shared" si="6"/>
        <v>49.9272</v>
      </c>
      <c r="L104" s="12">
        <f t="shared" si="7"/>
        <v>75.0072</v>
      </c>
      <c r="M104" s="8" t="str">
        <f t="shared" si="8"/>
        <v/>
      </c>
    </row>
    <row r="105" s="1" customFormat="1" customHeight="1" spans="1:13">
      <c r="A105" s="8" t="str">
        <f>IF(J105&gt;0,TEXT(SUMPRODUCT(($F$4:$F$192=$F105)*($L$4:$L$192&gt;$L105))+1,"00"),"")</f>
        <v>03</v>
      </c>
      <c r="B105" s="8" t="s">
        <v>276</v>
      </c>
      <c r="C105" s="8" t="s">
        <v>277</v>
      </c>
      <c r="D105" s="8" t="s">
        <v>271</v>
      </c>
      <c r="E105" s="8" t="s">
        <v>272</v>
      </c>
      <c r="F105" s="8" t="s">
        <v>273</v>
      </c>
      <c r="G105" s="8">
        <v>3</v>
      </c>
      <c r="H105" s="9">
        <v>65</v>
      </c>
      <c r="I105" s="12">
        <f t="shared" si="5"/>
        <v>26</v>
      </c>
      <c r="J105" s="12">
        <v>80.846</v>
      </c>
      <c r="K105" s="12">
        <f t="shared" si="6"/>
        <v>48.5076</v>
      </c>
      <c r="L105" s="12">
        <f t="shared" si="7"/>
        <v>74.5076</v>
      </c>
      <c r="M105" s="8" t="str">
        <f t="shared" si="8"/>
        <v/>
      </c>
    </row>
    <row r="106" s="1" customFormat="1" customHeight="1" spans="1:13">
      <c r="A106" s="8" t="str">
        <f>IF(J106&gt;0,TEXT(SUMPRODUCT(($F$4:$F$192=$F106)*($L$4:$L$192&gt;$L106))+1,"00"),"")</f>
        <v>04</v>
      </c>
      <c r="B106" s="8" t="s">
        <v>278</v>
      </c>
      <c r="C106" s="8" t="s">
        <v>279</v>
      </c>
      <c r="D106" s="8" t="s">
        <v>271</v>
      </c>
      <c r="E106" s="8" t="s">
        <v>272</v>
      </c>
      <c r="F106" s="8" t="s">
        <v>273</v>
      </c>
      <c r="G106" s="8">
        <v>3</v>
      </c>
      <c r="H106" s="9">
        <v>60.7</v>
      </c>
      <c r="I106" s="12">
        <f t="shared" si="5"/>
        <v>24.28</v>
      </c>
      <c r="J106" s="12">
        <v>79.146</v>
      </c>
      <c r="K106" s="12">
        <f t="shared" si="6"/>
        <v>47.4876</v>
      </c>
      <c r="L106" s="12">
        <f t="shared" si="7"/>
        <v>71.7676</v>
      </c>
      <c r="M106" s="8" t="str">
        <f t="shared" si="8"/>
        <v/>
      </c>
    </row>
    <row r="107" s="1" customFormat="1" customHeight="1" spans="1:13">
      <c r="A107" s="8" t="str">
        <f>IF(J107&gt;0,TEXT(SUMPRODUCT(($F$4:$F$192=$F107)*($L$4:$L$192&gt;$L107))+1,"00"),"")</f>
        <v>05</v>
      </c>
      <c r="B107" s="8" t="s">
        <v>280</v>
      </c>
      <c r="C107" s="8" t="s">
        <v>281</v>
      </c>
      <c r="D107" s="8" t="s">
        <v>271</v>
      </c>
      <c r="E107" s="8" t="s">
        <v>272</v>
      </c>
      <c r="F107" s="8" t="s">
        <v>273</v>
      </c>
      <c r="G107" s="8">
        <v>3</v>
      </c>
      <c r="H107" s="9">
        <v>58.4</v>
      </c>
      <c r="I107" s="12">
        <f t="shared" si="5"/>
        <v>23.36</v>
      </c>
      <c r="J107" s="12">
        <v>79.988</v>
      </c>
      <c r="K107" s="12">
        <f t="shared" si="6"/>
        <v>47.9928</v>
      </c>
      <c r="L107" s="12">
        <f t="shared" si="7"/>
        <v>71.3528</v>
      </c>
      <c r="M107" s="8" t="str">
        <f t="shared" si="8"/>
        <v/>
      </c>
    </row>
    <row r="108" s="1" customFormat="1" customHeight="1" spans="1:13">
      <c r="A108" s="8" t="str">
        <f>IF(J108&gt;0,TEXT(SUMPRODUCT(($F$4:$F$192=$F108)*($L$4:$L$192&gt;$L108))+1,"00"),"")</f>
        <v>06</v>
      </c>
      <c r="B108" s="8" t="s">
        <v>282</v>
      </c>
      <c r="C108" s="8" t="s">
        <v>283</v>
      </c>
      <c r="D108" s="8" t="s">
        <v>271</v>
      </c>
      <c r="E108" s="8" t="s">
        <v>272</v>
      </c>
      <c r="F108" s="8" t="s">
        <v>273</v>
      </c>
      <c r="G108" s="8">
        <v>3</v>
      </c>
      <c r="H108" s="9">
        <v>63.7</v>
      </c>
      <c r="I108" s="12">
        <f t="shared" si="5"/>
        <v>25.48</v>
      </c>
      <c r="J108" s="12">
        <v>76.088</v>
      </c>
      <c r="K108" s="12">
        <f t="shared" si="6"/>
        <v>45.6528</v>
      </c>
      <c r="L108" s="12">
        <f t="shared" si="7"/>
        <v>71.1328</v>
      </c>
      <c r="M108" s="8" t="str">
        <f t="shared" si="8"/>
        <v/>
      </c>
    </row>
    <row r="109" s="1" customFormat="1" customHeight="1" spans="1:13">
      <c r="A109" s="8" t="str">
        <f>IF(J109&gt;0,TEXT(SUMPRODUCT(($F$4:$F$192=$F109)*($L$4:$L$192&gt;$L109))+1,"00"),"")</f>
        <v>07</v>
      </c>
      <c r="B109" s="8" t="s">
        <v>284</v>
      </c>
      <c r="C109" s="8" t="s">
        <v>285</v>
      </c>
      <c r="D109" s="8" t="s">
        <v>271</v>
      </c>
      <c r="E109" s="8" t="s">
        <v>272</v>
      </c>
      <c r="F109" s="8" t="s">
        <v>273</v>
      </c>
      <c r="G109" s="8">
        <v>3</v>
      </c>
      <c r="H109" s="9">
        <v>56.4</v>
      </c>
      <c r="I109" s="12">
        <f t="shared" si="5"/>
        <v>22.56</v>
      </c>
      <c r="J109" s="12">
        <v>73.418</v>
      </c>
      <c r="K109" s="12">
        <f t="shared" si="6"/>
        <v>44.0508</v>
      </c>
      <c r="L109" s="12">
        <f t="shared" si="7"/>
        <v>66.6108</v>
      </c>
      <c r="M109" s="8" t="str">
        <f t="shared" si="8"/>
        <v/>
      </c>
    </row>
    <row r="110" s="1" customFormat="1" customHeight="1" spans="1:13">
      <c r="A110" s="8" t="str">
        <f>IF(J110&gt;0,TEXT(SUMPRODUCT(($F$4:$F$192=$F110)*($L$4:$L$192&gt;$L110))+1,"00"),"")</f>
        <v>01</v>
      </c>
      <c r="B110" s="13" t="s">
        <v>286</v>
      </c>
      <c r="C110" s="13" t="s">
        <v>287</v>
      </c>
      <c r="D110" s="13" t="s">
        <v>271</v>
      </c>
      <c r="E110" s="13" t="s">
        <v>272</v>
      </c>
      <c r="F110" s="13" t="s">
        <v>288</v>
      </c>
      <c r="G110" s="13">
        <v>1</v>
      </c>
      <c r="H110" s="14">
        <v>61.3</v>
      </c>
      <c r="I110" s="12">
        <f t="shared" si="5"/>
        <v>24.52</v>
      </c>
      <c r="J110" s="12">
        <v>81.88</v>
      </c>
      <c r="K110" s="12">
        <f t="shared" si="6"/>
        <v>49.128</v>
      </c>
      <c r="L110" s="12">
        <f t="shared" si="7"/>
        <v>73.648</v>
      </c>
      <c r="M110" s="8" t="str">
        <f t="shared" si="8"/>
        <v/>
      </c>
    </row>
    <row r="111" s="1" customFormat="1" customHeight="1" spans="1:13">
      <c r="A111" s="8" t="str">
        <f>IF(J111&gt;0,TEXT(SUMPRODUCT(($F$4:$F$192=$F111)*($L$4:$L$192&gt;$L111))+1,"00"),"")</f>
        <v>01</v>
      </c>
      <c r="B111" s="13" t="s">
        <v>289</v>
      </c>
      <c r="C111" s="13" t="s">
        <v>290</v>
      </c>
      <c r="D111" s="13" t="s">
        <v>271</v>
      </c>
      <c r="E111" s="13" t="s">
        <v>53</v>
      </c>
      <c r="F111" s="13" t="s">
        <v>291</v>
      </c>
      <c r="G111" s="13">
        <v>1</v>
      </c>
      <c r="H111" s="14">
        <v>65.2</v>
      </c>
      <c r="I111" s="12">
        <f t="shared" si="5"/>
        <v>26.08</v>
      </c>
      <c r="J111" s="12">
        <v>82.126</v>
      </c>
      <c r="K111" s="12">
        <f t="shared" si="6"/>
        <v>49.2756</v>
      </c>
      <c r="L111" s="12">
        <f t="shared" si="7"/>
        <v>75.3556</v>
      </c>
      <c r="M111" s="8" t="str">
        <f t="shared" si="8"/>
        <v/>
      </c>
    </row>
    <row r="112" s="1" customFormat="1" customHeight="1" spans="1:13">
      <c r="A112" s="8" t="str">
        <f>IF(J112&gt;0,TEXT(SUMPRODUCT(($F$4:$F$192=$F112)*($L$4:$L$192&gt;$L112))+1,"00"),"")</f>
        <v>01</v>
      </c>
      <c r="B112" s="8" t="s">
        <v>292</v>
      </c>
      <c r="C112" s="8" t="s">
        <v>293</v>
      </c>
      <c r="D112" s="8" t="s">
        <v>294</v>
      </c>
      <c r="E112" s="8" t="s">
        <v>32</v>
      </c>
      <c r="F112" s="8" t="s">
        <v>295</v>
      </c>
      <c r="G112" s="8">
        <v>1</v>
      </c>
      <c r="H112" s="9">
        <v>62.5</v>
      </c>
      <c r="I112" s="12">
        <f t="shared" si="5"/>
        <v>25</v>
      </c>
      <c r="J112" s="12">
        <v>82.2</v>
      </c>
      <c r="K112" s="12">
        <f t="shared" si="6"/>
        <v>49.32</v>
      </c>
      <c r="L112" s="12">
        <f t="shared" si="7"/>
        <v>74.32</v>
      </c>
      <c r="M112" s="8" t="str">
        <f t="shared" si="8"/>
        <v/>
      </c>
    </row>
    <row r="113" s="1" customFormat="1" customHeight="1" spans="1:13">
      <c r="A113" s="8" t="str">
        <f>IF(J113&gt;0,TEXT(SUMPRODUCT(($F$4:$F$192=$F113)*($L$4:$L$192&gt;$L113))+1,"00"),"")</f>
        <v>02</v>
      </c>
      <c r="B113" s="8" t="s">
        <v>296</v>
      </c>
      <c r="C113" s="8" t="s">
        <v>297</v>
      </c>
      <c r="D113" s="8" t="s">
        <v>294</v>
      </c>
      <c r="E113" s="8" t="s">
        <v>32</v>
      </c>
      <c r="F113" s="8" t="s">
        <v>295</v>
      </c>
      <c r="G113" s="8">
        <v>1</v>
      </c>
      <c r="H113" s="9">
        <v>58.8</v>
      </c>
      <c r="I113" s="12">
        <f t="shared" si="5"/>
        <v>23.52</v>
      </c>
      <c r="J113" s="12">
        <v>84.456</v>
      </c>
      <c r="K113" s="12">
        <f t="shared" si="6"/>
        <v>50.6736</v>
      </c>
      <c r="L113" s="12">
        <f t="shared" si="7"/>
        <v>74.1936</v>
      </c>
      <c r="M113" s="8" t="str">
        <f t="shared" si="8"/>
        <v/>
      </c>
    </row>
    <row r="114" s="1" customFormat="1" customHeight="1" spans="1:13">
      <c r="A114" s="8" t="str">
        <f>IF(J114&gt;0,TEXT(SUMPRODUCT(($F$4:$F$192=$F114)*($L$4:$L$192&gt;$L114))+1,"00"),"")</f>
        <v>01</v>
      </c>
      <c r="B114" s="8" t="s">
        <v>298</v>
      </c>
      <c r="C114" s="8" t="s">
        <v>299</v>
      </c>
      <c r="D114" s="8" t="s">
        <v>294</v>
      </c>
      <c r="E114" s="8" t="s">
        <v>300</v>
      </c>
      <c r="F114" s="8" t="s">
        <v>301</v>
      </c>
      <c r="G114" s="8">
        <v>1</v>
      </c>
      <c r="H114" s="9">
        <v>76.5</v>
      </c>
      <c r="I114" s="12">
        <f t="shared" si="5"/>
        <v>30.6</v>
      </c>
      <c r="J114" s="12">
        <v>85.164</v>
      </c>
      <c r="K114" s="12">
        <f t="shared" si="6"/>
        <v>51.0984</v>
      </c>
      <c r="L114" s="12">
        <f t="shared" si="7"/>
        <v>81.6984</v>
      </c>
      <c r="M114" s="8" t="str">
        <f t="shared" si="8"/>
        <v/>
      </c>
    </row>
    <row r="115" s="1" customFormat="1" customHeight="1" spans="1:13">
      <c r="A115" s="8" t="str">
        <f>IF(J115&gt;0,TEXT(SUMPRODUCT(($F$4:$F$192=$F115)*($L$4:$L$192&gt;$L115))+1,"00"),"")</f>
        <v>02</v>
      </c>
      <c r="B115" s="8" t="s">
        <v>302</v>
      </c>
      <c r="C115" s="8" t="s">
        <v>303</v>
      </c>
      <c r="D115" s="8" t="s">
        <v>294</v>
      </c>
      <c r="E115" s="8" t="s">
        <v>300</v>
      </c>
      <c r="F115" s="8" t="s">
        <v>301</v>
      </c>
      <c r="G115" s="8">
        <v>1</v>
      </c>
      <c r="H115" s="9">
        <v>74</v>
      </c>
      <c r="I115" s="12">
        <f t="shared" si="5"/>
        <v>29.6</v>
      </c>
      <c r="J115" s="12">
        <v>84.02</v>
      </c>
      <c r="K115" s="12">
        <f t="shared" si="6"/>
        <v>50.412</v>
      </c>
      <c r="L115" s="12">
        <f t="shared" si="7"/>
        <v>80.012</v>
      </c>
      <c r="M115" s="8" t="str">
        <f t="shared" si="8"/>
        <v/>
      </c>
    </row>
    <row r="116" s="1" customFormat="1" customHeight="1" spans="1:13">
      <c r="A116" s="8" t="str">
        <f>IF(J116&gt;0,TEXT(SUMPRODUCT(($F$4:$F$192=$F116)*($L$4:$L$192&gt;$L116))+1,"00"),"")</f>
        <v/>
      </c>
      <c r="B116" s="8" t="s">
        <v>304</v>
      </c>
      <c r="C116" s="8" t="s">
        <v>305</v>
      </c>
      <c r="D116" s="8" t="s">
        <v>294</v>
      </c>
      <c r="E116" s="8" t="s">
        <v>300</v>
      </c>
      <c r="F116" s="8" t="s">
        <v>301</v>
      </c>
      <c r="G116" s="8">
        <v>1</v>
      </c>
      <c r="H116" s="9">
        <v>69</v>
      </c>
      <c r="I116" s="12">
        <f t="shared" si="5"/>
        <v>27.6</v>
      </c>
      <c r="J116" s="12"/>
      <c r="K116" s="12">
        <f t="shared" si="6"/>
        <v>0</v>
      </c>
      <c r="L116" s="12">
        <f t="shared" si="7"/>
        <v>0</v>
      </c>
      <c r="M116" s="8" t="str">
        <f t="shared" si="8"/>
        <v>面试缺考</v>
      </c>
    </row>
    <row r="117" s="1" customFormat="1" customHeight="1" spans="1:13">
      <c r="A117" s="8" t="str">
        <f>IF(J117&gt;0,TEXT(SUMPRODUCT(($F$4:$F$192=$F117)*($L$4:$L$192&gt;$L117))+1,"00"),"")</f>
        <v>01</v>
      </c>
      <c r="B117" s="8" t="s">
        <v>306</v>
      </c>
      <c r="C117" s="8" t="s">
        <v>307</v>
      </c>
      <c r="D117" s="8" t="s">
        <v>308</v>
      </c>
      <c r="E117" s="8" t="s">
        <v>32</v>
      </c>
      <c r="F117" s="8" t="s">
        <v>309</v>
      </c>
      <c r="G117" s="8">
        <v>1</v>
      </c>
      <c r="H117" s="9">
        <v>59.1</v>
      </c>
      <c r="I117" s="12">
        <f t="shared" si="5"/>
        <v>23.64</v>
      </c>
      <c r="J117" s="12">
        <v>81.46</v>
      </c>
      <c r="K117" s="12">
        <f t="shared" si="6"/>
        <v>48.876</v>
      </c>
      <c r="L117" s="12">
        <f t="shared" si="7"/>
        <v>72.516</v>
      </c>
      <c r="M117" s="8" t="str">
        <f t="shared" si="8"/>
        <v/>
      </c>
    </row>
    <row r="118" s="1" customFormat="1" customHeight="1" spans="1:13">
      <c r="A118" s="8" t="str">
        <f>IF(J118&gt;0,TEXT(SUMPRODUCT(($F$4:$F$192=$F118)*($L$4:$L$192&gt;$L118))+1,"00"),"")</f>
        <v>02</v>
      </c>
      <c r="B118" s="8" t="s">
        <v>310</v>
      </c>
      <c r="C118" s="8" t="s">
        <v>311</v>
      </c>
      <c r="D118" s="8" t="s">
        <v>308</v>
      </c>
      <c r="E118" s="8" t="s">
        <v>32</v>
      </c>
      <c r="F118" s="8" t="s">
        <v>309</v>
      </c>
      <c r="G118" s="8">
        <v>1</v>
      </c>
      <c r="H118" s="9">
        <v>55</v>
      </c>
      <c r="I118" s="12">
        <f t="shared" si="5"/>
        <v>22</v>
      </c>
      <c r="J118" s="12">
        <v>78.8</v>
      </c>
      <c r="K118" s="12">
        <f t="shared" si="6"/>
        <v>47.28</v>
      </c>
      <c r="L118" s="12">
        <f t="shared" si="7"/>
        <v>69.28</v>
      </c>
      <c r="M118" s="8" t="str">
        <f t="shared" si="8"/>
        <v/>
      </c>
    </row>
    <row r="119" s="1" customFormat="1" customHeight="1" spans="1:13">
      <c r="A119" s="8" t="str">
        <f>IF(J119&gt;0,TEXT(SUMPRODUCT(($F$4:$F$192=$F119)*($L$4:$L$192&gt;$L119))+1,"00"),"")</f>
        <v>01</v>
      </c>
      <c r="B119" s="8" t="s">
        <v>312</v>
      </c>
      <c r="C119" s="8" t="s">
        <v>313</v>
      </c>
      <c r="D119" s="8" t="s">
        <v>314</v>
      </c>
      <c r="E119" s="8" t="s">
        <v>73</v>
      </c>
      <c r="F119" s="8" t="s">
        <v>315</v>
      </c>
      <c r="G119" s="8">
        <v>1</v>
      </c>
      <c r="H119" s="9">
        <v>65.2</v>
      </c>
      <c r="I119" s="12">
        <f t="shared" si="5"/>
        <v>26.08</v>
      </c>
      <c r="J119" s="12">
        <v>79.656</v>
      </c>
      <c r="K119" s="12">
        <f t="shared" si="6"/>
        <v>47.7936</v>
      </c>
      <c r="L119" s="12">
        <f t="shared" si="7"/>
        <v>73.8736</v>
      </c>
      <c r="M119" s="8" t="str">
        <f t="shared" si="8"/>
        <v/>
      </c>
    </row>
    <row r="120" s="1" customFormat="1" customHeight="1" spans="1:13">
      <c r="A120" s="8" t="str">
        <f>IF(J120&gt;0,TEXT(SUMPRODUCT(($F$4:$F$192=$F120)*($L$4:$L$192&gt;$L120))+1,"00"),"")</f>
        <v>01</v>
      </c>
      <c r="B120" s="8" t="s">
        <v>316</v>
      </c>
      <c r="C120" s="8" t="s">
        <v>317</v>
      </c>
      <c r="D120" s="8" t="s">
        <v>314</v>
      </c>
      <c r="E120" s="8" t="s">
        <v>175</v>
      </c>
      <c r="F120" s="8" t="s">
        <v>318</v>
      </c>
      <c r="G120" s="8">
        <v>1</v>
      </c>
      <c r="H120" s="9">
        <v>60.5</v>
      </c>
      <c r="I120" s="12">
        <f t="shared" si="5"/>
        <v>24.2</v>
      </c>
      <c r="J120" s="12">
        <v>74.332</v>
      </c>
      <c r="K120" s="12">
        <f t="shared" si="6"/>
        <v>44.5992</v>
      </c>
      <c r="L120" s="12">
        <f t="shared" si="7"/>
        <v>68.7992</v>
      </c>
      <c r="M120" s="8" t="str">
        <f t="shared" si="8"/>
        <v/>
      </c>
    </row>
    <row r="121" s="1" customFormat="1" customHeight="1" spans="1:13">
      <c r="A121" s="8" t="str">
        <f>IF(J121&gt;0,TEXT(SUMPRODUCT(($F$4:$F$192=$F121)*($L$4:$L$192&gt;$L121))+1,"00"),"")</f>
        <v>01</v>
      </c>
      <c r="B121" s="8" t="s">
        <v>319</v>
      </c>
      <c r="C121" s="8" t="s">
        <v>320</v>
      </c>
      <c r="D121" s="8" t="s">
        <v>314</v>
      </c>
      <c r="E121" s="8" t="s">
        <v>32</v>
      </c>
      <c r="F121" s="8" t="s">
        <v>321</v>
      </c>
      <c r="G121" s="8">
        <v>1</v>
      </c>
      <c r="H121" s="9">
        <v>65.9</v>
      </c>
      <c r="I121" s="12">
        <f t="shared" si="5"/>
        <v>26.36</v>
      </c>
      <c r="J121" s="12">
        <v>80.94</v>
      </c>
      <c r="K121" s="12">
        <f t="shared" si="6"/>
        <v>48.564</v>
      </c>
      <c r="L121" s="12">
        <f t="shared" si="7"/>
        <v>74.924</v>
      </c>
      <c r="M121" s="8" t="str">
        <f t="shared" si="8"/>
        <v/>
      </c>
    </row>
    <row r="122" s="1" customFormat="1" customHeight="1" spans="1:13">
      <c r="A122" s="8" t="str">
        <f>IF(J122&gt;0,TEXT(SUMPRODUCT(($F$4:$F$192=$F122)*($L$4:$L$192&gt;$L122))+1,"00"),"")</f>
        <v>02</v>
      </c>
      <c r="B122" s="8" t="s">
        <v>322</v>
      </c>
      <c r="C122" s="8" t="s">
        <v>323</v>
      </c>
      <c r="D122" s="8" t="s">
        <v>314</v>
      </c>
      <c r="E122" s="8" t="s">
        <v>32</v>
      </c>
      <c r="F122" s="8" t="s">
        <v>321</v>
      </c>
      <c r="G122" s="8">
        <v>1</v>
      </c>
      <c r="H122" s="9">
        <v>65</v>
      </c>
      <c r="I122" s="12">
        <f t="shared" si="5"/>
        <v>26</v>
      </c>
      <c r="J122" s="12">
        <v>77.8</v>
      </c>
      <c r="K122" s="12">
        <f t="shared" si="6"/>
        <v>46.68</v>
      </c>
      <c r="L122" s="12">
        <f t="shared" si="7"/>
        <v>72.68</v>
      </c>
      <c r="M122" s="8" t="str">
        <f t="shared" si="8"/>
        <v/>
      </c>
    </row>
    <row r="123" s="1" customFormat="1" customHeight="1" spans="1:13">
      <c r="A123" s="8" t="str">
        <f>IF(J123&gt;0,TEXT(SUMPRODUCT(($F$4:$F$192=$F123)*($L$4:$L$192&gt;$L123))+1,"00"),"")</f>
        <v>03</v>
      </c>
      <c r="B123" s="8" t="s">
        <v>324</v>
      </c>
      <c r="C123" s="8" t="s">
        <v>325</v>
      </c>
      <c r="D123" s="8" t="s">
        <v>314</v>
      </c>
      <c r="E123" s="8" t="s">
        <v>32</v>
      </c>
      <c r="F123" s="8" t="s">
        <v>321</v>
      </c>
      <c r="G123" s="8">
        <v>1</v>
      </c>
      <c r="H123" s="9">
        <v>64.8</v>
      </c>
      <c r="I123" s="12">
        <f t="shared" si="5"/>
        <v>25.92</v>
      </c>
      <c r="J123" s="12">
        <v>74.2</v>
      </c>
      <c r="K123" s="12">
        <f t="shared" si="6"/>
        <v>44.52</v>
      </c>
      <c r="L123" s="12">
        <f t="shared" si="7"/>
        <v>70.44</v>
      </c>
      <c r="M123" s="8" t="str">
        <f t="shared" si="8"/>
        <v/>
      </c>
    </row>
    <row r="124" s="1" customFormat="1" customHeight="1" spans="1:13">
      <c r="A124" s="8" t="str">
        <f>IF(J124&gt;0,TEXT(SUMPRODUCT(($F$4:$F$192=$F124)*($L$4:$L$192&gt;$L124))+1,"00"),"")</f>
        <v>01</v>
      </c>
      <c r="B124" s="8" t="s">
        <v>326</v>
      </c>
      <c r="C124" s="8" t="s">
        <v>327</v>
      </c>
      <c r="D124" s="8" t="s">
        <v>328</v>
      </c>
      <c r="E124" s="8" t="s">
        <v>32</v>
      </c>
      <c r="F124" s="8" t="s">
        <v>329</v>
      </c>
      <c r="G124" s="8">
        <v>1</v>
      </c>
      <c r="H124" s="9">
        <v>71.5</v>
      </c>
      <c r="I124" s="12">
        <f t="shared" si="5"/>
        <v>28.6</v>
      </c>
      <c r="J124" s="12">
        <v>83.5</v>
      </c>
      <c r="K124" s="12">
        <f t="shared" si="6"/>
        <v>50.1</v>
      </c>
      <c r="L124" s="12">
        <f t="shared" si="7"/>
        <v>78.7</v>
      </c>
      <c r="M124" s="8" t="str">
        <f t="shared" si="8"/>
        <v/>
      </c>
    </row>
    <row r="125" s="1" customFormat="1" customHeight="1" spans="1:13">
      <c r="A125" s="8" t="str">
        <f>IF(J125&gt;0,TEXT(SUMPRODUCT(($F$4:$F$192=$F125)*($L$4:$L$192&gt;$L125))+1,"00"),"")</f>
        <v>02</v>
      </c>
      <c r="B125" s="8" t="s">
        <v>330</v>
      </c>
      <c r="C125" s="8" t="s">
        <v>331</v>
      </c>
      <c r="D125" s="8" t="s">
        <v>328</v>
      </c>
      <c r="E125" s="8" t="s">
        <v>32</v>
      </c>
      <c r="F125" s="8" t="s">
        <v>329</v>
      </c>
      <c r="G125" s="8">
        <v>1</v>
      </c>
      <c r="H125" s="9">
        <v>67</v>
      </c>
      <c r="I125" s="12">
        <f t="shared" si="5"/>
        <v>26.8</v>
      </c>
      <c r="J125" s="12">
        <v>70</v>
      </c>
      <c r="K125" s="12">
        <f t="shared" si="6"/>
        <v>42</v>
      </c>
      <c r="L125" s="12">
        <f t="shared" si="7"/>
        <v>68.8</v>
      </c>
      <c r="M125" s="8" t="str">
        <f t="shared" si="8"/>
        <v/>
      </c>
    </row>
    <row r="126" s="1" customFormat="1" customHeight="1" spans="1:13">
      <c r="A126" s="8" t="str">
        <f>IF(J126&gt;0,TEXT(SUMPRODUCT(($F$4:$F$192=$F126)*($L$4:$L$192&gt;$L126))+1,"00"),"")</f>
        <v/>
      </c>
      <c r="B126" s="8" t="s">
        <v>332</v>
      </c>
      <c r="C126" s="8" t="s">
        <v>333</v>
      </c>
      <c r="D126" s="8" t="s">
        <v>328</v>
      </c>
      <c r="E126" s="8" t="s">
        <v>32</v>
      </c>
      <c r="F126" s="8" t="s">
        <v>329</v>
      </c>
      <c r="G126" s="8">
        <v>1</v>
      </c>
      <c r="H126" s="9">
        <v>65.4</v>
      </c>
      <c r="I126" s="12">
        <f t="shared" si="5"/>
        <v>26.16</v>
      </c>
      <c r="J126" s="12"/>
      <c r="K126" s="12">
        <f t="shared" si="6"/>
        <v>0</v>
      </c>
      <c r="L126" s="12">
        <f t="shared" si="7"/>
        <v>0</v>
      </c>
      <c r="M126" s="8" t="str">
        <f t="shared" si="8"/>
        <v>面试缺考</v>
      </c>
    </row>
    <row r="127" s="1" customFormat="1" customHeight="1" spans="1:13">
      <c r="A127" s="8" t="str">
        <f>IF(J127&gt;0,TEXT(SUMPRODUCT(($F$4:$F$192=$F127)*($L$4:$L$192&gt;$L127))+1,"00"),"")</f>
        <v>01</v>
      </c>
      <c r="B127" s="8" t="s">
        <v>334</v>
      </c>
      <c r="C127" s="8" t="s">
        <v>335</v>
      </c>
      <c r="D127" s="8" t="s">
        <v>328</v>
      </c>
      <c r="E127" s="8" t="s">
        <v>336</v>
      </c>
      <c r="F127" s="8" t="s">
        <v>337</v>
      </c>
      <c r="G127" s="8">
        <v>1</v>
      </c>
      <c r="H127" s="9">
        <v>82.5</v>
      </c>
      <c r="I127" s="12">
        <f t="shared" si="5"/>
        <v>33</v>
      </c>
      <c r="J127" s="12">
        <v>83.038</v>
      </c>
      <c r="K127" s="12">
        <f t="shared" si="6"/>
        <v>49.8228</v>
      </c>
      <c r="L127" s="12">
        <f t="shared" si="7"/>
        <v>82.8228</v>
      </c>
      <c r="M127" s="8" t="str">
        <f t="shared" si="8"/>
        <v/>
      </c>
    </row>
    <row r="128" s="1" customFormat="1" customHeight="1" spans="1:13">
      <c r="A128" s="8" t="str">
        <f>IF(J128&gt;0,TEXT(SUMPRODUCT(($F$4:$F$192=$F128)*($L$4:$L$192&gt;$L128))+1,"00"),"")</f>
        <v>02</v>
      </c>
      <c r="B128" s="8" t="s">
        <v>338</v>
      </c>
      <c r="C128" s="8" t="s">
        <v>339</v>
      </c>
      <c r="D128" s="8" t="s">
        <v>328</v>
      </c>
      <c r="E128" s="8" t="s">
        <v>336</v>
      </c>
      <c r="F128" s="8" t="s">
        <v>337</v>
      </c>
      <c r="G128" s="8">
        <v>1</v>
      </c>
      <c r="H128" s="9">
        <v>81</v>
      </c>
      <c r="I128" s="12">
        <f t="shared" si="5"/>
        <v>32.4</v>
      </c>
      <c r="J128" s="12">
        <v>81.456</v>
      </c>
      <c r="K128" s="12">
        <f t="shared" si="6"/>
        <v>48.8736</v>
      </c>
      <c r="L128" s="12">
        <f t="shared" si="7"/>
        <v>81.2736</v>
      </c>
      <c r="M128" s="8" t="str">
        <f t="shared" si="8"/>
        <v/>
      </c>
    </row>
    <row r="129" s="1" customFormat="1" customHeight="1" spans="1:13">
      <c r="A129" s="8" t="str">
        <f>IF(J129&gt;0,TEXT(SUMPRODUCT(($F$4:$F$192=$F129)*($L$4:$L$192&gt;$L129))+1,"00"),"")</f>
        <v>03</v>
      </c>
      <c r="B129" s="8" t="s">
        <v>340</v>
      </c>
      <c r="C129" s="8" t="s">
        <v>341</v>
      </c>
      <c r="D129" s="8" t="s">
        <v>328</v>
      </c>
      <c r="E129" s="8" t="s">
        <v>336</v>
      </c>
      <c r="F129" s="8" t="s">
        <v>337</v>
      </c>
      <c r="G129" s="8">
        <v>1</v>
      </c>
      <c r="H129" s="9">
        <v>74.5</v>
      </c>
      <c r="I129" s="12">
        <f t="shared" si="5"/>
        <v>29.8</v>
      </c>
      <c r="J129" s="12">
        <v>82.028</v>
      </c>
      <c r="K129" s="12">
        <f t="shared" si="6"/>
        <v>49.2168</v>
      </c>
      <c r="L129" s="12">
        <f t="shared" si="7"/>
        <v>79.0168</v>
      </c>
      <c r="M129" s="8" t="str">
        <f t="shared" si="8"/>
        <v/>
      </c>
    </row>
    <row r="130" s="1" customFormat="1" customHeight="1" spans="1:13">
      <c r="A130" s="8" t="str">
        <f>IF(J130&gt;0,TEXT(SUMPRODUCT(($F$4:$F$192=$F130)*($L$4:$L$192&gt;$L130))+1,"00"),"")</f>
        <v>04</v>
      </c>
      <c r="B130" s="8" t="s">
        <v>342</v>
      </c>
      <c r="C130" s="8" t="s">
        <v>343</v>
      </c>
      <c r="D130" s="8" t="s">
        <v>328</v>
      </c>
      <c r="E130" s="8" t="s">
        <v>336</v>
      </c>
      <c r="F130" s="8" t="s">
        <v>337</v>
      </c>
      <c r="G130" s="8">
        <v>1</v>
      </c>
      <c r="H130" s="9">
        <v>74.5</v>
      </c>
      <c r="I130" s="12">
        <f t="shared" si="5"/>
        <v>29.8</v>
      </c>
      <c r="J130" s="12">
        <v>75.992</v>
      </c>
      <c r="K130" s="12">
        <f t="shared" si="6"/>
        <v>45.5952</v>
      </c>
      <c r="L130" s="12">
        <f t="shared" si="7"/>
        <v>75.3952</v>
      </c>
      <c r="M130" s="8" t="str">
        <f t="shared" si="8"/>
        <v/>
      </c>
    </row>
    <row r="131" s="1" customFormat="1" customHeight="1" spans="1:13">
      <c r="A131" s="8" t="str">
        <f>IF(J131&gt;0,TEXT(SUMPRODUCT(($F$4:$F$192=$F131)*($L$4:$L$192&gt;$L131))+1,"00"),"")</f>
        <v>01</v>
      </c>
      <c r="B131" s="8" t="s">
        <v>344</v>
      </c>
      <c r="C131" s="8" t="s">
        <v>345</v>
      </c>
      <c r="D131" s="8" t="s">
        <v>346</v>
      </c>
      <c r="E131" s="8" t="s">
        <v>53</v>
      </c>
      <c r="F131" s="8" t="s">
        <v>347</v>
      </c>
      <c r="G131" s="8">
        <v>1</v>
      </c>
      <c r="H131" s="9">
        <v>68.2</v>
      </c>
      <c r="I131" s="12">
        <f t="shared" si="5"/>
        <v>27.28</v>
      </c>
      <c r="J131" s="12">
        <v>78.346</v>
      </c>
      <c r="K131" s="12">
        <f t="shared" si="6"/>
        <v>47.0076</v>
      </c>
      <c r="L131" s="12">
        <f t="shared" si="7"/>
        <v>74.2876</v>
      </c>
      <c r="M131" s="8" t="str">
        <f t="shared" si="8"/>
        <v/>
      </c>
    </row>
    <row r="132" s="1" customFormat="1" customHeight="1" spans="1:13">
      <c r="A132" s="8" t="str">
        <f>IF(J132&gt;0,TEXT(SUMPRODUCT(($F$4:$F$192=$F132)*($L$4:$L$192&gt;$L132))+1,"00"),"")</f>
        <v>01</v>
      </c>
      <c r="B132" s="8" t="s">
        <v>348</v>
      </c>
      <c r="C132" s="8" t="s">
        <v>349</v>
      </c>
      <c r="D132" s="8" t="s">
        <v>346</v>
      </c>
      <c r="E132" s="8" t="s">
        <v>272</v>
      </c>
      <c r="F132" s="8" t="s">
        <v>350</v>
      </c>
      <c r="G132" s="8">
        <v>1</v>
      </c>
      <c r="H132" s="9">
        <v>56.7</v>
      </c>
      <c r="I132" s="12">
        <f t="shared" ref="I132:I192" si="9">H132*0.4</f>
        <v>22.68</v>
      </c>
      <c r="J132" s="12">
        <v>84.68</v>
      </c>
      <c r="K132" s="12">
        <f t="shared" ref="K132:K192" si="10">IF(J132&gt;0,J132*0.6,0)</f>
        <v>50.808</v>
      </c>
      <c r="L132" s="12">
        <f t="shared" ref="L132:L192" si="11">IF(J132&gt;0,I132+K132,0)</f>
        <v>73.488</v>
      </c>
      <c r="M132" s="8" t="str">
        <f t="shared" si="8"/>
        <v/>
      </c>
    </row>
    <row r="133" s="1" customFormat="1" customHeight="1" spans="1:13">
      <c r="A133" s="8" t="str">
        <f>IF(J133&gt;0,TEXT(SUMPRODUCT(($F$4:$F$192=$F133)*($L$4:$L$192&gt;$L133))+1,"00"),"")</f>
        <v>01</v>
      </c>
      <c r="B133" s="8" t="s">
        <v>351</v>
      </c>
      <c r="C133" s="8" t="s">
        <v>352</v>
      </c>
      <c r="D133" s="8" t="s">
        <v>346</v>
      </c>
      <c r="E133" s="8" t="s">
        <v>32</v>
      </c>
      <c r="F133" s="8" t="s">
        <v>353</v>
      </c>
      <c r="G133" s="8">
        <v>1</v>
      </c>
      <c r="H133" s="9">
        <v>64.9</v>
      </c>
      <c r="I133" s="12">
        <f t="shared" si="9"/>
        <v>25.96</v>
      </c>
      <c r="J133" s="12">
        <v>76.2</v>
      </c>
      <c r="K133" s="12">
        <f t="shared" si="10"/>
        <v>45.72</v>
      </c>
      <c r="L133" s="12">
        <f t="shared" si="11"/>
        <v>71.68</v>
      </c>
      <c r="M133" s="8" t="str">
        <f t="shared" si="8"/>
        <v/>
      </c>
    </row>
    <row r="134" s="1" customFormat="1" customHeight="1" spans="1:13">
      <c r="A134" s="8" t="str">
        <f>IF(J134&gt;0,TEXT(SUMPRODUCT(($F$4:$F$192=$F134)*($L$4:$L$192&gt;$L134))+1,"00"),"")</f>
        <v>02</v>
      </c>
      <c r="B134" s="8" t="s">
        <v>354</v>
      </c>
      <c r="C134" s="8" t="s">
        <v>355</v>
      </c>
      <c r="D134" s="8" t="s">
        <v>346</v>
      </c>
      <c r="E134" s="8" t="s">
        <v>32</v>
      </c>
      <c r="F134" s="8" t="s">
        <v>353</v>
      </c>
      <c r="G134" s="8">
        <v>1</v>
      </c>
      <c r="H134" s="9">
        <v>67.3</v>
      </c>
      <c r="I134" s="12">
        <f t="shared" si="9"/>
        <v>26.92</v>
      </c>
      <c r="J134" s="12">
        <v>72.24</v>
      </c>
      <c r="K134" s="12">
        <f t="shared" si="10"/>
        <v>43.344</v>
      </c>
      <c r="L134" s="12">
        <f t="shared" si="11"/>
        <v>70.264</v>
      </c>
      <c r="M134" s="8" t="str">
        <f t="shared" si="8"/>
        <v/>
      </c>
    </row>
    <row r="135" s="1" customFormat="1" customHeight="1" spans="1:13">
      <c r="A135" s="8" t="str">
        <f>IF(J135&gt;0,TEXT(SUMPRODUCT(($F$4:$F$192=$F135)*($L$4:$L$192&gt;$L135))+1,"00"),"")</f>
        <v/>
      </c>
      <c r="B135" s="8" t="s">
        <v>356</v>
      </c>
      <c r="C135" s="8" t="s">
        <v>357</v>
      </c>
      <c r="D135" s="8" t="s">
        <v>346</v>
      </c>
      <c r="E135" s="8" t="s">
        <v>32</v>
      </c>
      <c r="F135" s="8" t="s">
        <v>353</v>
      </c>
      <c r="G135" s="8">
        <v>1</v>
      </c>
      <c r="H135" s="9">
        <v>56.2</v>
      </c>
      <c r="I135" s="12">
        <f t="shared" si="9"/>
        <v>22.48</v>
      </c>
      <c r="J135" s="12"/>
      <c r="K135" s="12">
        <f t="shared" si="10"/>
        <v>0</v>
      </c>
      <c r="L135" s="12">
        <f t="shared" si="11"/>
        <v>0</v>
      </c>
      <c r="M135" s="8" t="str">
        <f t="shared" si="8"/>
        <v>面试缺考</v>
      </c>
    </row>
    <row r="136" s="1" customFormat="1" customHeight="1" spans="1:13">
      <c r="A136" s="8" t="str">
        <f>IF(J136&gt;0,TEXT(SUMPRODUCT(($F$4:$F$192=$F136)*($L$4:$L$192&gt;$L136))+1,"00"),"")</f>
        <v>01</v>
      </c>
      <c r="B136" s="8" t="s">
        <v>358</v>
      </c>
      <c r="C136" s="8" t="s">
        <v>359</v>
      </c>
      <c r="D136" s="8" t="s">
        <v>346</v>
      </c>
      <c r="E136" s="8" t="s">
        <v>32</v>
      </c>
      <c r="F136" s="8" t="s">
        <v>360</v>
      </c>
      <c r="G136" s="8">
        <v>1</v>
      </c>
      <c r="H136" s="9">
        <v>57.8</v>
      </c>
      <c r="I136" s="12">
        <f t="shared" si="9"/>
        <v>23.12</v>
      </c>
      <c r="J136" s="12">
        <v>82</v>
      </c>
      <c r="K136" s="12">
        <f t="shared" si="10"/>
        <v>49.2</v>
      </c>
      <c r="L136" s="12">
        <f t="shared" si="11"/>
        <v>72.32</v>
      </c>
      <c r="M136" s="8" t="str">
        <f t="shared" si="8"/>
        <v/>
      </c>
    </row>
    <row r="137" s="1" customFormat="1" customHeight="1" spans="1:13">
      <c r="A137" s="8" t="str">
        <f>IF(J137&gt;0,TEXT(SUMPRODUCT(($F$4:$F$192=$F137)*($L$4:$L$192&gt;$L137))+1,"00"),"")</f>
        <v>02</v>
      </c>
      <c r="B137" s="8" t="s">
        <v>361</v>
      </c>
      <c r="C137" s="8" t="s">
        <v>362</v>
      </c>
      <c r="D137" s="8" t="s">
        <v>346</v>
      </c>
      <c r="E137" s="8" t="s">
        <v>32</v>
      </c>
      <c r="F137" s="8" t="s">
        <v>360</v>
      </c>
      <c r="G137" s="8">
        <v>1</v>
      </c>
      <c r="H137" s="9">
        <v>56.4</v>
      </c>
      <c r="I137" s="12">
        <f t="shared" si="9"/>
        <v>22.56</v>
      </c>
      <c r="J137" s="12">
        <v>80.4</v>
      </c>
      <c r="K137" s="12">
        <f t="shared" si="10"/>
        <v>48.24</v>
      </c>
      <c r="L137" s="12">
        <f t="shared" si="11"/>
        <v>70.8</v>
      </c>
      <c r="M137" s="8" t="str">
        <f t="shared" si="8"/>
        <v/>
      </c>
    </row>
    <row r="138" s="1" customFormat="1" customHeight="1" spans="1:13">
      <c r="A138" s="8" t="str">
        <f>IF(J138&gt;0,TEXT(SUMPRODUCT(($F$4:$F$192=$F138)*($L$4:$L$192&gt;$L138))+1,"00"),"")</f>
        <v>01</v>
      </c>
      <c r="B138" s="8" t="s">
        <v>363</v>
      </c>
      <c r="C138" s="8" t="s">
        <v>364</v>
      </c>
      <c r="D138" s="8" t="s">
        <v>365</v>
      </c>
      <c r="E138" s="8" t="s">
        <v>32</v>
      </c>
      <c r="F138" s="8" t="s">
        <v>366</v>
      </c>
      <c r="G138" s="8">
        <v>1</v>
      </c>
      <c r="H138" s="9">
        <v>64.8</v>
      </c>
      <c r="I138" s="12">
        <f t="shared" si="9"/>
        <v>25.92</v>
      </c>
      <c r="J138" s="12">
        <v>87.2</v>
      </c>
      <c r="K138" s="12">
        <f t="shared" si="10"/>
        <v>52.32</v>
      </c>
      <c r="L138" s="12">
        <f t="shared" si="11"/>
        <v>78.24</v>
      </c>
      <c r="M138" s="8" t="str">
        <f t="shared" si="8"/>
        <v/>
      </c>
    </row>
    <row r="139" s="1" customFormat="1" customHeight="1" spans="1:13">
      <c r="A139" s="8" t="str">
        <f>IF(J139&gt;0,TEXT(SUMPRODUCT(($F$4:$F$192=$F139)*($L$4:$L$192&gt;$L139))+1,"00"),"")</f>
        <v>02</v>
      </c>
      <c r="B139" s="8" t="s">
        <v>367</v>
      </c>
      <c r="C139" s="8" t="s">
        <v>368</v>
      </c>
      <c r="D139" s="8" t="s">
        <v>365</v>
      </c>
      <c r="E139" s="8" t="s">
        <v>32</v>
      </c>
      <c r="F139" s="8" t="s">
        <v>366</v>
      </c>
      <c r="G139" s="8">
        <v>1</v>
      </c>
      <c r="H139" s="9">
        <v>66.9</v>
      </c>
      <c r="I139" s="12">
        <f t="shared" si="9"/>
        <v>26.76</v>
      </c>
      <c r="J139" s="12">
        <v>84</v>
      </c>
      <c r="K139" s="12">
        <f t="shared" si="10"/>
        <v>50.4</v>
      </c>
      <c r="L139" s="12">
        <f t="shared" si="11"/>
        <v>77.16</v>
      </c>
      <c r="M139" s="8" t="str">
        <f t="shared" si="8"/>
        <v/>
      </c>
    </row>
    <row r="140" s="1" customFormat="1" customHeight="1" spans="1:13">
      <c r="A140" s="8" t="str">
        <f>IF(J140&gt;0,TEXT(SUMPRODUCT(($F$4:$F$192=$F140)*($L$4:$L$192&gt;$L140))+1,"00"),"")</f>
        <v>03</v>
      </c>
      <c r="B140" s="8" t="s">
        <v>369</v>
      </c>
      <c r="C140" s="8" t="s">
        <v>370</v>
      </c>
      <c r="D140" s="8" t="s">
        <v>365</v>
      </c>
      <c r="E140" s="8" t="s">
        <v>32</v>
      </c>
      <c r="F140" s="8" t="s">
        <v>366</v>
      </c>
      <c r="G140" s="8">
        <v>1</v>
      </c>
      <c r="H140" s="9">
        <v>59.5</v>
      </c>
      <c r="I140" s="12">
        <f t="shared" si="9"/>
        <v>23.8</v>
      </c>
      <c r="J140" s="12">
        <v>78.4</v>
      </c>
      <c r="K140" s="12">
        <f t="shared" si="10"/>
        <v>47.04</v>
      </c>
      <c r="L140" s="12">
        <f t="shared" si="11"/>
        <v>70.84</v>
      </c>
      <c r="M140" s="8" t="str">
        <f t="shared" si="8"/>
        <v/>
      </c>
    </row>
    <row r="141" s="1" customFormat="1" customHeight="1" spans="1:13">
      <c r="A141" s="8" t="str">
        <f>IF(J141&gt;0,TEXT(SUMPRODUCT(($F$4:$F$192=$F141)*($L$4:$L$192&gt;$L141))+1,"00"),"")</f>
        <v>01</v>
      </c>
      <c r="B141" s="8" t="s">
        <v>371</v>
      </c>
      <c r="C141" s="8" t="s">
        <v>372</v>
      </c>
      <c r="D141" s="8" t="s">
        <v>373</v>
      </c>
      <c r="E141" s="8" t="s">
        <v>53</v>
      </c>
      <c r="F141" s="8" t="s">
        <v>374</v>
      </c>
      <c r="G141" s="8">
        <v>1</v>
      </c>
      <c r="H141" s="9">
        <v>62.7</v>
      </c>
      <c r="I141" s="12">
        <f t="shared" si="9"/>
        <v>25.08</v>
      </c>
      <c r="J141" s="12">
        <v>84.156</v>
      </c>
      <c r="K141" s="12">
        <f t="shared" si="10"/>
        <v>50.4936</v>
      </c>
      <c r="L141" s="12">
        <f t="shared" si="11"/>
        <v>75.5736</v>
      </c>
      <c r="M141" s="8" t="str">
        <f t="shared" si="8"/>
        <v/>
      </c>
    </row>
    <row r="142" s="1" customFormat="1" customHeight="1" spans="1:13">
      <c r="A142" s="8" t="str">
        <f>IF(J142&gt;0,TEXT(SUMPRODUCT(($F$4:$F$192=$F142)*($L$4:$L$192&gt;$L142))+1,"00"),"")</f>
        <v>02</v>
      </c>
      <c r="B142" s="8" t="s">
        <v>375</v>
      </c>
      <c r="C142" s="8" t="s">
        <v>376</v>
      </c>
      <c r="D142" s="8" t="s">
        <v>373</v>
      </c>
      <c r="E142" s="8" t="s">
        <v>53</v>
      </c>
      <c r="F142" s="8" t="s">
        <v>374</v>
      </c>
      <c r="G142" s="8">
        <v>1</v>
      </c>
      <c r="H142" s="9">
        <v>68.1</v>
      </c>
      <c r="I142" s="12">
        <f t="shared" si="9"/>
        <v>27.24</v>
      </c>
      <c r="J142" s="12">
        <v>78.042</v>
      </c>
      <c r="K142" s="12">
        <f t="shared" si="10"/>
        <v>46.8252</v>
      </c>
      <c r="L142" s="12">
        <f t="shared" si="11"/>
        <v>74.0652</v>
      </c>
      <c r="M142" s="8" t="str">
        <f t="shared" si="8"/>
        <v/>
      </c>
    </row>
    <row r="143" s="1" customFormat="1" customHeight="1" spans="1:13">
      <c r="A143" s="8" t="str">
        <f>IF(J143&gt;0,TEXT(SUMPRODUCT(($F$4:$F$192=$F143)*($L$4:$L$192&gt;$L143))+1,"00"),"")</f>
        <v>03</v>
      </c>
      <c r="B143" s="8" t="s">
        <v>377</v>
      </c>
      <c r="C143" s="8" t="s">
        <v>378</v>
      </c>
      <c r="D143" s="8" t="s">
        <v>373</v>
      </c>
      <c r="E143" s="8" t="s">
        <v>53</v>
      </c>
      <c r="F143" s="8" t="s">
        <v>374</v>
      </c>
      <c r="G143" s="8">
        <v>1</v>
      </c>
      <c r="H143" s="9">
        <v>66</v>
      </c>
      <c r="I143" s="12">
        <f t="shared" si="9"/>
        <v>26.4</v>
      </c>
      <c r="J143" s="12">
        <v>77.594</v>
      </c>
      <c r="K143" s="12">
        <f t="shared" si="10"/>
        <v>46.5564</v>
      </c>
      <c r="L143" s="12">
        <f t="shared" si="11"/>
        <v>72.9564</v>
      </c>
      <c r="M143" s="8" t="str">
        <f t="shared" si="8"/>
        <v/>
      </c>
    </row>
    <row r="144" s="1" customFormat="1" customHeight="1" spans="1:13">
      <c r="A144" s="8" t="str">
        <f>IF(J144&gt;0,TEXT(SUMPRODUCT(($F$4:$F$192=$F144)*($L$4:$L$192&gt;$L144))+1,"00"),"")</f>
        <v>01</v>
      </c>
      <c r="B144" s="8" t="s">
        <v>379</v>
      </c>
      <c r="C144" s="8" t="s">
        <v>380</v>
      </c>
      <c r="D144" s="8" t="s">
        <v>373</v>
      </c>
      <c r="E144" s="8" t="s">
        <v>32</v>
      </c>
      <c r="F144" s="8" t="s">
        <v>381</v>
      </c>
      <c r="G144" s="8">
        <v>1</v>
      </c>
      <c r="H144" s="9">
        <v>61.8</v>
      </c>
      <c r="I144" s="12">
        <f t="shared" si="9"/>
        <v>24.72</v>
      </c>
      <c r="J144" s="12">
        <v>83</v>
      </c>
      <c r="K144" s="12">
        <f t="shared" si="10"/>
        <v>49.8</v>
      </c>
      <c r="L144" s="12">
        <f t="shared" si="11"/>
        <v>74.52</v>
      </c>
      <c r="M144" s="8" t="str">
        <f t="shared" si="8"/>
        <v/>
      </c>
    </row>
    <row r="145" s="1" customFormat="1" customHeight="1" spans="1:13">
      <c r="A145" s="8" t="str">
        <f>IF(J145&gt;0,TEXT(SUMPRODUCT(($F$4:$F$192=$F145)*($L$4:$L$192&gt;$L145))+1,"00"),"")</f>
        <v>02</v>
      </c>
      <c r="B145" s="8" t="s">
        <v>382</v>
      </c>
      <c r="C145" s="8" t="s">
        <v>383</v>
      </c>
      <c r="D145" s="8" t="s">
        <v>373</v>
      </c>
      <c r="E145" s="8" t="s">
        <v>32</v>
      </c>
      <c r="F145" s="8" t="s">
        <v>381</v>
      </c>
      <c r="G145" s="8">
        <v>1</v>
      </c>
      <c r="H145" s="9">
        <v>60.9</v>
      </c>
      <c r="I145" s="12">
        <f t="shared" si="9"/>
        <v>24.36</v>
      </c>
      <c r="J145" s="12">
        <v>78.56</v>
      </c>
      <c r="K145" s="12">
        <f t="shared" si="10"/>
        <v>47.136</v>
      </c>
      <c r="L145" s="12">
        <f t="shared" si="11"/>
        <v>71.496</v>
      </c>
      <c r="M145" s="8" t="str">
        <f t="shared" si="8"/>
        <v/>
      </c>
    </row>
    <row r="146" s="1" customFormat="1" customHeight="1" spans="1:13">
      <c r="A146" s="8" t="str">
        <f>IF(J146&gt;0,TEXT(SUMPRODUCT(($F$4:$F$192=$F146)*($L$4:$L$192&gt;$L146))+1,"00"),"")</f>
        <v>01</v>
      </c>
      <c r="B146" s="8" t="s">
        <v>384</v>
      </c>
      <c r="C146" s="8" t="s">
        <v>385</v>
      </c>
      <c r="D146" s="8" t="s">
        <v>386</v>
      </c>
      <c r="E146" s="8" t="s">
        <v>53</v>
      </c>
      <c r="F146" s="8" t="s">
        <v>387</v>
      </c>
      <c r="G146" s="8">
        <v>1</v>
      </c>
      <c r="H146" s="9">
        <v>76.1</v>
      </c>
      <c r="I146" s="12">
        <f t="shared" si="9"/>
        <v>30.44</v>
      </c>
      <c r="J146" s="12">
        <v>82.512</v>
      </c>
      <c r="K146" s="12">
        <f t="shared" si="10"/>
        <v>49.5072</v>
      </c>
      <c r="L146" s="12">
        <f t="shared" si="11"/>
        <v>79.9472</v>
      </c>
      <c r="M146" s="8" t="str">
        <f t="shared" si="8"/>
        <v/>
      </c>
    </row>
    <row r="147" s="1" customFormat="1" customHeight="1" spans="1:13">
      <c r="A147" s="8" t="str">
        <f>IF(J147&gt;0,TEXT(SUMPRODUCT(($F$4:$F$192=$F147)*($L$4:$L$192&gt;$L147))+1,"00"),"")</f>
        <v>02</v>
      </c>
      <c r="B147" s="8" t="s">
        <v>388</v>
      </c>
      <c r="C147" s="8" t="s">
        <v>389</v>
      </c>
      <c r="D147" s="8" t="s">
        <v>386</v>
      </c>
      <c r="E147" s="8" t="s">
        <v>53</v>
      </c>
      <c r="F147" s="8" t="s">
        <v>387</v>
      </c>
      <c r="G147" s="8">
        <v>1</v>
      </c>
      <c r="H147" s="9">
        <v>66.1</v>
      </c>
      <c r="I147" s="12">
        <f t="shared" si="9"/>
        <v>26.44</v>
      </c>
      <c r="J147" s="12">
        <v>83.526</v>
      </c>
      <c r="K147" s="12">
        <f t="shared" si="10"/>
        <v>50.1156</v>
      </c>
      <c r="L147" s="12">
        <f t="shared" si="11"/>
        <v>76.5556</v>
      </c>
      <c r="M147" s="8" t="str">
        <f t="shared" si="8"/>
        <v/>
      </c>
    </row>
    <row r="148" s="1" customFormat="1" customHeight="1" spans="1:13">
      <c r="A148" s="8" t="str">
        <f>IF(J148&gt;0,TEXT(SUMPRODUCT(($F$4:$F$192=$F148)*($L$4:$L$192&gt;$L148))+1,"00"),"")</f>
        <v/>
      </c>
      <c r="B148" s="8" t="s">
        <v>390</v>
      </c>
      <c r="C148" s="8" t="s">
        <v>391</v>
      </c>
      <c r="D148" s="8" t="s">
        <v>386</v>
      </c>
      <c r="E148" s="8" t="s">
        <v>53</v>
      </c>
      <c r="F148" s="8" t="s">
        <v>387</v>
      </c>
      <c r="G148" s="8">
        <v>1</v>
      </c>
      <c r="H148" s="9">
        <v>67.5</v>
      </c>
      <c r="I148" s="12">
        <f t="shared" si="9"/>
        <v>27</v>
      </c>
      <c r="J148" s="12"/>
      <c r="K148" s="12">
        <f t="shared" si="10"/>
        <v>0</v>
      </c>
      <c r="L148" s="12">
        <f t="shared" si="11"/>
        <v>0</v>
      </c>
      <c r="M148" s="8" t="str">
        <f t="shared" si="8"/>
        <v>面试缺考</v>
      </c>
    </row>
    <row r="149" s="1" customFormat="1" customHeight="1" spans="1:13">
      <c r="A149" s="8" t="str">
        <f>IF(J149&gt;0,TEXT(SUMPRODUCT(($F$4:$F$192=$F149)*($L$4:$L$192&gt;$L149))+1,"00"),"")</f>
        <v>01</v>
      </c>
      <c r="B149" s="8" t="s">
        <v>392</v>
      </c>
      <c r="C149" s="8" t="s">
        <v>393</v>
      </c>
      <c r="D149" s="8" t="s">
        <v>386</v>
      </c>
      <c r="E149" s="8" t="s">
        <v>73</v>
      </c>
      <c r="F149" s="8" t="s">
        <v>394</v>
      </c>
      <c r="G149" s="8">
        <v>1</v>
      </c>
      <c r="H149" s="9">
        <v>64.8</v>
      </c>
      <c r="I149" s="12">
        <f t="shared" si="9"/>
        <v>25.92</v>
      </c>
      <c r="J149" s="12">
        <v>76.528</v>
      </c>
      <c r="K149" s="12">
        <f t="shared" si="10"/>
        <v>45.9168</v>
      </c>
      <c r="L149" s="12">
        <f t="shared" si="11"/>
        <v>71.8368</v>
      </c>
      <c r="M149" s="8" t="str">
        <f t="shared" si="8"/>
        <v/>
      </c>
    </row>
    <row r="150" s="1" customFormat="1" customHeight="1" spans="1:13">
      <c r="A150" s="8" t="str">
        <f>IF(J150&gt;0,TEXT(SUMPRODUCT(($F$4:$F$192=$F150)*($L$4:$L$192&gt;$L150))+1,"00"),"")</f>
        <v>02</v>
      </c>
      <c r="B150" s="8" t="s">
        <v>395</v>
      </c>
      <c r="C150" s="8" t="s">
        <v>396</v>
      </c>
      <c r="D150" s="8" t="s">
        <v>386</v>
      </c>
      <c r="E150" s="8" t="s">
        <v>73</v>
      </c>
      <c r="F150" s="8" t="s">
        <v>394</v>
      </c>
      <c r="G150" s="8">
        <v>1</v>
      </c>
      <c r="H150" s="9">
        <v>56.9</v>
      </c>
      <c r="I150" s="12">
        <f t="shared" si="9"/>
        <v>22.76</v>
      </c>
      <c r="J150" s="12">
        <v>75.1</v>
      </c>
      <c r="K150" s="12">
        <f t="shared" si="10"/>
        <v>45.06</v>
      </c>
      <c r="L150" s="12">
        <f t="shared" si="11"/>
        <v>67.82</v>
      </c>
      <c r="M150" s="8" t="str">
        <f t="shared" si="8"/>
        <v/>
      </c>
    </row>
    <row r="151" s="1" customFormat="1" customHeight="1" spans="1:13">
      <c r="A151" s="8" t="str">
        <f>IF(J151&gt;0,TEXT(SUMPRODUCT(($F$4:$F$192=$F151)*($L$4:$L$192&gt;$L151))+1,"00"),"")</f>
        <v>03</v>
      </c>
      <c r="B151" s="8" t="s">
        <v>397</v>
      </c>
      <c r="C151" s="8" t="s">
        <v>398</v>
      </c>
      <c r="D151" s="8" t="s">
        <v>386</v>
      </c>
      <c r="E151" s="8" t="s">
        <v>73</v>
      </c>
      <c r="F151" s="8" t="s">
        <v>394</v>
      </c>
      <c r="G151" s="8">
        <v>1</v>
      </c>
      <c r="H151" s="9">
        <v>58.7</v>
      </c>
      <c r="I151" s="12">
        <f t="shared" si="9"/>
        <v>23.48</v>
      </c>
      <c r="J151" s="12">
        <v>72.272</v>
      </c>
      <c r="K151" s="12">
        <f t="shared" si="10"/>
        <v>43.3632</v>
      </c>
      <c r="L151" s="12">
        <f t="shared" si="11"/>
        <v>66.8432</v>
      </c>
      <c r="M151" s="8" t="str">
        <f t="shared" si="8"/>
        <v/>
      </c>
    </row>
    <row r="152" s="1" customFormat="1" customHeight="1" spans="1:13">
      <c r="A152" s="8" t="str">
        <f>IF(J152&gt;0,TEXT(SUMPRODUCT(($F$4:$F$192=$F152)*($L$4:$L$192&gt;$L152))+1,"00"),"")</f>
        <v>01</v>
      </c>
      <c r="B152" s="8" t="s">
        <v>399</v>
      </c>
      <c r="C152" s="8" t="s">
        <v>400</v>
      </c>
      <c r="D152" s="8" t="s">
        <v>386</v>
      </c>
      <c r="E152" s="8" t="s">
        <v>272</v>
      </c>
      <c r="F152" s="8" t="s">
        <v>401</v>
      </c>
      <c r="G152" s="8">
        <v>1</v>
      </c>
      <c r="H152" s="9">
        <v>55.6</v>
      </c>
      <c r="I152" s="12">
        <f t="shared" si="9"/>
        <v>22.24</v>
      </c>
      <c r="J152" s="12">
        <v>82.65</v>
      </c>
      <c r="K152" s="12">
        <f t="shared" si="10"/>
        <v>49.59</v>
      </c>
      <c r="L152" s="12">
        <f t="shared" si="11"/>
        <v>71.83</v>
      </c>
      <c r="M152" s="8" t="str">
        <f t="shared" si="8"/>
        <v/>
      </c>
    </row>
    <row r="153" s="1" customFormat="1" customHeight="1" spans="1:13">
      <c r="A153" s="8" t="str">
        <f>IF(J153&gt;0,TEXT(SUMPRODUCT(($F$4:$F$192=$F153)*($L$4:$L$192&gt;$L153))+1,"00"),"")</f>
        <v/>
      </c>
      <c r="B153" s="8" t="s">
        <v>402</v>
      </c>
      <c r="C153" s="8" t="s">
        <v>403</v>
      </c>
      <c r="D153" s="8" t="s">
        <v>386</v>
      </c>
      <c r="E153" s="8" t="s">
        <v>272</v>
      </c>
      <c r="F153" s="8" t="s">
        <v>401</v>
      </c>
      <c r="G153" s="8">
        <v>1</v>
      </c>
      <c r="H153" s="9">
        <v>56.9</v>
      </c>
      <c r="I153" s="12">
        <f t="shared" si="9"/>
        <v>22.76</v>
      </c>
      <c r="J153" s="12"/>
      <c r="K153" s="12">
        <f t="shared" si="10"/>
        <v>0</v>
      </c>
      <c r="L153" s="12">
        <f t="shared" si="11"/>
        <v>0</v>
      </c>
      <c r="M153" s="8" t="str">
        <f t="shared" si="8"/>
        <v>面试缺考</v>
      </c>
    </row>
    <row r="154" s="1" customFormat="1" customHeight="1" spans="1:13">
      <c r="A154" s="8" t="str">
        <f>IF(J154&gt;0,TEXT(SUMPRODUCT(($F$4:$F$192=$F154)*($L$4:$L$192&gt;$L154))+1,"00"),"")</f>
        <v>01</v>
      </c>
      <c r="B154" s="8" t="s">
        <v>404</v>
      </c>
      <c r="C154" s="8" t="s">
        <v>405</v>
      </c>
      <c r="D154" s="8" t="s">
        <v>386</v>
      </c>
      <c r="E154" s="8" t="s">
        <v>32</v>
      </c>
      <c r="F154" s="8" t="s">
        <v>406</v>
      </c>
      <c r="G154" s="8">
        <v>1</v>
      </c>
      <c r="H154" s="9">
        <v>57</v>
      </c>
      <c r="I154" s="12">
        <f t="shared" si="9"/>
        <v>22.8</v>
      </c>
      <c r="J154" s="12">
        <v>79.5</v>
      </c>
      <c r="K154" s="12">
        <f t="shared" si="10"/>
        <v>47.7</v>
      </c>
      <c r="L154" s="12">
        <f t="shared" si="11"/>
        <v>70.5</v>
      </c>
      <c r="M154" s="8" t="str">
        <f t="shared" ref="M154:M175" si="12">IF(J154&gt;0,"","面试缺考")</f>
        <v/>
      </c>
    </row>
    <row r="155" s="1" customFormat="1" customHeight="1" spans="1:13">
      <c r="A155" s="8" t="str">
        <f>IF(J155&gt;0,TEXT(SUMPRODUCT(($F$4:$F$192=$F155)*($L$4:$L$192&gt;$L155))+1,"00"),"")</f>
        <v>02</v>
      </c>
      <c r="B155" s="8" t="s">
        <v>407</v>
      </c>
      <c r="C155" s="8" t="s">
        <v>408</v>
      </c>
      <c r="D155" s="8" t="s">
        <v>386</v>
      </c>
      <c r="E155" s="8" t="s">
        <v>32</v>
      </c>
      <c r="F155" s="8" t="s">
        <v>406</v>
      </c>
      <c r="G155" s="8">
        <v>1</v>
      </c>
      <c r="H155" s="9">
        <v>57.6</v>
      </c>
      <c r="I155" s="12">
        <f t="shared" si="9"/>
        <v>23.04</v>
      </c>
      <c r="J155" s="12">
        <v>78.8</v>
      </c>
      <c r="K155" s="12">
        <f t="shared" si="10"/>
        <v>47.28</v>
      </c>
      <c r="L155" s="12">
        <f t="shared" si="11"/>
        <v>70.32</v>
      </c>
      <c r="M155" s="8" t="str">
        <f t="shared" si="12"/>
        <v/>
      </c>
    </row>
    <row r="156" s="1" customFormat="1" customHeight="1" spans="1:13">
      <c r="A156" s="8" t="str">
        <f>IF(J156&gt;0,TEXT(SUMPRODUCT(($F$4:$F$192=$F156)*($L$4:$L$192&gt;$L156))+1,"00"),"")</f>
        <v>01</v>
      </c>
      <c r="B156" s="8" t="s">
        <v>409</v>
      </c>
      <c r="C156" s="8" t="s">
        <v>410</v>
      </c>
      <c r="D156" s="8" t="s">
        <v>411</v>
      </c>
      <c r="E156" s="8" t="s">
        <v>245</v>
      </c>
      <c r="F156" s="8" t="s">
        <v>412</v>
      </c>
      <c r="G156" s="8">
        <v>1</v>
      </c>
      <c r="H156" s="9">
        <v>77</v>
      </c>
      <c r="I156" s="12">
        <f t="shared" si="9"/>
        <v>30.8</v>
      </c>
      <c r="J156" s="12">
        <v>83.968</v>
      </c>
      <c r="K156" s="12">
        <f t="shared" si="10"/>
        <v>50.3808</v>
      </c>
      <c r="L156" s="12">
        <f t="shared" si="11"/>
        <v>81.1808</v>
      </c>
      <c r="M156" s="8" t="str">
        <f t="shared" si="12"/>
        <v/>
      </c>
    </row>
    <row r="157" s="1" customFormat="1" customHeight="1" spans="1:13">
      <c r="A157" s="8" t="str">
        <f>IF(J157&gt;0,TEXT(SUMPRODUCT(($F$4:$F$192=$F157)*($L$4:$L$192&gt;$L157))+1,"00"),"")</f>
        <v>02</v>
      </c>
      <c r="B157" s="8" t="s">
        <v>413</v>
      </c>
      <c r="C157" s="8" t="s">
        <v>414</v>
      </c>
      <c r="D157" s="8" t="s">
        <v>411</v>
      </c>
      <c r="E157" s="8" t="s">
        <v>245</v>
      </c>
      <c r="F157" s="8" t="s">
        <v>412</v>
      </c>
      <c r="G157" s="8">
        <v>1</v>
      </c>
      <c r="H157" s="9">
        <v>72</v>
      </c>
      <c r="I157" s="12">
        <f t="shared" si="9"/>
        <v>28.8</v>
      </c>
      <c r="J157" s="12">
        <v>80.456</v>
      </c>
      <c r="K157" s="12">
        <f t="shared" si="10"/>
        <v>48.2736</v>
      </c>
      <c r="L157" s="12">
        <f t="shared" si="11"/>
        <v>77.0736</v>
      </c>
      <c r="M157" s="8" t="str">
        <f t="shared" si="12"/>
        <v/>
      </c>
    </row>
    <row r="158" s="1" customFormat="1" customHeight="1" spans="1:13">
      <c r="A158" s="8" t="str">
        <f>IF(J158&gt;0,TEXT(SUMPRODUCT(($F$4:$F$192=$F158)*($L$4:$L$192&gt;$L158))+1,"00"),"")</f>
        <v>03</v>
      </c>
      <c r="B158" s="8" t="s">
        <v>415</v>
      </c>
      <c r="C158" s="8" t="s">
        <v>416</v>
      </c>
      <c r="D158" s="8" t="s">
        <v>411</v>
      </c>
      <c r="E158" s="8" t="s">
        <v>245</v>
      </c>
      <c r="F158" s="8" t="s">
        <v>412</v>
      </c>
      <c r="G158" s="8">
        <v>1</v>
      </c>
      <c r="H158" s="9">
        <v>71</v>
      </c>
      <c r="I158" s="12">
        <f t="shared" si="9"/>
        <v>28.4</v>
      </c>
      <c r="J158" s="12">
        <v>71.29</v>
      </c>
      <c r="K158" s="12">
        <f t="shared" si="10"/>
        <v>42.774</v>
      </c>
      <c r="L158" s="12">
        <f t="shared" si="11"/>
        <v>71.174</v>
      </c>
      <c r="M158" s="8" t="str">
        <f t="shared" si="12"/>
        <v/>
      </c>
    </row>
    <row r="159" s="1" customFormat="1" customHeight="1" spans="1:13">
      <c r="A159" s="8" t="str">
        <f>IF(J159&gt;0,TEXT(SUMPRODUCT(($F$4:$F$192=$F159)*($L$4:$L$192&gt;$L159))+1,"00"),"")</f>
        <v>01</v>
      </c>
      <c r="B159" s="8" t="s">
        <v>417</v>
      </c>
      <c r="C159" s="8" t="s">
        <v>418</v>
      </c>
      <c r="D159" s="8" t="s">
        <v>419</v>
      </c>
      <c r="E159" s="8" t="s">
        <v>53</v>
      </c>
      <c r="F159" s="8" t="s">
        <v>420</v>
      </c>
      <c r="G159" s="8">
        <v>1</v>
      </c>
      <c r="H159" s="9">
        <v>60.7</v>
      </c>
      <c r="I159" s="12">
        <f t="shared" si="9"/>
        <v>24.28</v>
      </c>
      <c r="J159" s="12">
        <v>78.484</v>
      </c>
      <c r="K159" s="12">
        <f t="shared" si="10"/>
        <v>47.0904</v>
      </c>
      <c r="L159" s="12">
        <f t="shared" si="11"/>
        <v>71.3704</v>
      </c>
      <c r="M159" s="8" t="str">
        <f t="shared" si="12"/>
        <v/>
      </c>
    </row>
    <row r="160" s="1" customFormat="1" customHeight="1" spans="1:13">
      <c r="A160" s="8" t="str">
        <f>IF(J160&gt;0,TEXT(SUMPRODUCT(($F$4:$F$192=$F160)*($L$4:$L$192&gt;$L160))+1,"00"),"")</f>
        <v>01</v>
      </c>
      <c r="B160" s="8" t="s">
        <v>421</v>
      </c>
      <c r="C160" s="8" t="s">
        <v>422</v>
      </c>
      <c r="D160" s="8" t="s">
        <v>419</v>
      </c>
      <c r="E160" s="8" t="s">
        <v>32</v>
      </c>
      <c r="F160" s="8" t="s">
        <v>423</v>
      </c>
      <c r="G160" s="8">
        <v>1</v>
      </c>
      <c r="H160" s="9">
        <v>66.8</v>
      </c>
      <c r="I160" s="12">
        <f t="shared" si="9"/>
        <v>26.72</v>
      </c>
      <c r="J160" s="12">
        <v>75.6</v>
      </c>
      <c r="K160" s="12">
        <f t="shared" si="10"/>
        <v>45.36</v>
      </c>
      <c r="L160" s="12">
        <f t="shared" si="11"/>
        <v>72.08</v>
      </c>
      <c r="M160" s="8" t="str">
        <f t="shared" si="12"/>
        <v/>
      </c>
    </row>
    <row r="161" s="1" customFormat="1" customHeight="1" spans="1:13">
      <c r="A161" s="8" t="str">
        <f>IF(J161&gt;0,TEXT(SUMPRODUCT(($F$4:$F$192=$F161)*($L$4:$L$192&gt;$L161))+1,"00"),"")</f>
        <v>02</v>
      </c>
      <c r="B161" s="8" t="s">
        <v>424</v>
      </c>
      <c r="C161" s="8" t="s">
        <v>425</v>
      </c>
      <c r="D161" s="8" t="s">
        <v>419</v>
      </c>
      <c r="E161" s="8" t="s">
        <v>32</v>
      </c>
      <c r="F161" s="8" t="s">
        <v>423</v>
      </c>
      <c r="G161" s="8">
        <v>1</v>
      </c>
      <c r="H161" s="9">
        <v>61</v>
      </c>
      <c r="I161" s="12">
        <f t="shared" si="9"/>
        <v>24.4</v>
      </c>
      <c r="J161" s="12">
        <v>77.2</v>
      </c>
      <c r="K161" s="12">
        <f t="shared" si="10"/>
        <v>46.32</v>
      </c>
      <c r="L161" s="12">
        <f t="shared" si="11"/>
        <v>70.72</v>
      </c>
      <c r="M161" s="8" t="str">
        <f t="shared" si="12"/>
        <v/>
      </c>
    </row>
    <row r="162" s="1" customFormat="1" customHeight="1" spans="1:13">
      <c r="A162" s="8" t="str">
        <f>IF(J162&gt;0,TEXT(SUMPRODUCT(($F$4:$F$192=$F162)*($L$4:$L$192&gt;$L162))+1,"00"),"")</f>
        <v>03</v>
      </c>
      <c r="B162" s="8" t="s">
        <v>426</v>
      </c>
      <c r="C162" s="8" t="s">
        <v>427</v>
      </c>
      <c r="D162" s="8" t="s">
        <v>419</v>
      </c>
      <c r="E162" s="8" t="s">
        <v>32</v>
      </c>
      <c r="F162" s="8" t="s">
        <v>423</v>
      </c>
      <c r="G162" s="8">
        <v>1</v>
      </c>
      <c r="H162" s="9">
        <v>58.5</v>
      </c>
      <c r="I162" s="12">
        <f t="shared" si="9"/>
        <v>23.4</v>
      </c>
      <c r="J162" s="12">
        <v>77.8</v>
      </c>
      <c r="K162" s="12">
        <f t="shared" si="10"/>
        <v>46.68</v>
      </c>
      <c r="L162" s="12">
        <f t="shared" si="11"/>
        <v>70.08</v>
      </c>
      <c r="M162" s="8" t="str">
        <f t="shared" si="12"/>
        <v/>
      </c>
    </row>
    <row r="163" s="1" customFormat="1" customHeight="1" spans="1:13">
      <c r="A163" s="8" t="str">
        <f>IF(J163&gt;0,TEXT(SUMPRODUCT(($F$4:$F$192=$F163)*($L$4:$L$192&gt;$L163))+1,"00"),"")</f>
        <v>01</v>
      </c>
      <c r="B163" s="8" t="s">
        <v>428</v>
      </c>
      <c r="C163" s="8" t="s">
        <v>429</v>
      </c>
      <c r="D163" s="8" t="s">
        <v>430</v>
      </c>
      <c r="E163" s="8" t="s">
        <v>53</v>
      </c>
      <c r="F163" s="8" t="s">
        <v>431</v>
      </c>
      <c r="G163" s="8">
        <v>1</v>
      </c>
      <c r="H163" s="9">
        <v>71.9</v>
      </c>
      <c r="I163" s="12">
        <f t="shared" si="9"/>
        <v>28.76</v>
      </c>
      <c r="J163" s="12">
        <v>82.236</v>
      </c>
      <c r="K163" s="12">
        <f t="shared" si="10"/>
        <v>49.3416</v>
      </c>
      <c r="L163" s="12">
        <f t="shared" si="11"/>
        <v>78.1016</v>
      </c>
      <c r="M163" s="8" t="str">
        <f t="shared" si="12"/>
        <v/>
      </c>
    </row>
    <row r="164" s="1" customFormat="1" customHeight="1" spans="1:13">
      <c r="A164" s="8" t="str">
        <f>IF(J164&gt;0,TEXT(SUMPRODUCT(($F$4:$F$192=$F164)*($L$4:$L$192&gt;$L164))+1,"00"),"")</f>
        <v>02</v>
      </c>
      <c r="B164" s="8" t="s">
        <v>432</v>
      </c>
      <c r="C164" s="8" t="s">
        <v>433</v>
      </c>
      <c r="D164" s="8" t="s">
        <v>430</v>
      </c>
      <c r="E164" s="8" t="s">
        <v>53</v>
      </c>
      <c r="F164" s="8" t="s">
        <v>431</v>
      </c>
      <c r="G164" s="8">
        <v>1</v>
      </c>
      <c r="H164" s="9">
        <v>65.3</v>
      </c>
      <c r="I164" s="12">
        <f t="shared" si="9"/>
        <v>26.12</v>
      </c>
      <c r="J164" s="12">
        <v>77.126</v>
      </c>
      <c r="K164" s="12">
        <f t="shared" si="10"/>
        <v>46.2756</v>
      </c>
      <c r="L164" s="12">
        <f t="shared" si="11"/>
        <v>72.3956</v>
      </c>
      <c r="M164" s="8" t="str">
        <f t="shared" si="12"/>
        <v/>
      </c>
    </row>
    <row r="165" s="1" customFormat="1" customHeight="1" spans="1:13">
      <c r="A165" s="8" t="str">
        <f>IF(J165&gt;0,TEXT(SUMPRODUCT(($F$4:$F$192=$F165)*($L$4:$L$192&gt;$L165))+1,"00"),"")</f>
        <v>03</v>
      </c>
      <c r="B165" s="8" t="s">
        <v>434</v>
      </c>
      <c r="C165" s="8" t="s">
        <v>435</v>
      </c>
      <c r="D165" s="8" t="s">
        <v>430</v>
      </c>
      <c r="E165" s="8" t="s">
        <v>53</v>
      </c>
      <c r="F165" s="8" t="s">
        <v>431</v>
      </c>
      <c r="G165" s="8">
        <v>1</v>
      </c>
      <c r="H165" s="9">
        <v>59.3</v>
      </c>
      <c r="I165" s="12">
        <f t="shared" si="9"/>
        <v>23.72</v>
      </c>
      <c r="J165" s="12">
        <v>79.926</v>
      </c>
      <c r="K165" s="12">
        <f t="shared" si="10"/>
        <v>47.9556</v>
      </c>
      <c r="L165" s="12">
        <f t="shared" si="11"/>
        <v>71.6756</v>
      </c>
      <c r="M165" s="8" t="str">
        <f t="shared" si="12"/>
        <v/>
      </c>
    </row>
    <row r="166" s="1" customFormat="1" customHeight="1" spans="1:13">
      <c r="A166" s="8" t="str">
        <f>IF(J166&gt;0,TEXT(SUMPRODUCT(($F$4:$F$192=$F166)*($L$4:$L$192&gt;$L166))+1,"00"),"")</f>
        <v>01</v>
      </c>
      <c r="B166" s="8" t="s">
        <v>436</v>
      </c>
      <c r="C166" s="8" t="s">
        <v>437</v>
      </c>
      <c r="D166" s="8" t="s">
        <v>430</v>
      </c>
      <c r="E166" s="8" t="s">
        <v>32</v>
      </c>
      <c r="F166" s="8" t="s">
        <v>438</v>
      </c>
      <c r="G166" s="8">
        <v>1</v>
      </c>
      <c r="H166" s="9">
        <v>63.2</v>
      </c>
      <c r="I166" s="12">
        <f t="shared" si="9"/>
        <v>25.28</v>
      </c>
      <c r="J166" s="12">
        <v>74.8</v>
      </c>
      <c r="K166" s="12">
        <f t="shared" si="10"/>
        <v>44.88</v>
      </c>
      <c r="L166" s="12">
        <f t="shared" si="11"/>
        <v>70.16</v>
      </c>
      <c r="M166" s="8" t="str">
        <f t="shared" si="12"/>
        <v/>
      </c>
    </row>
    <row r="167" s="1" customFormat="1" customHeight="1" spans="1:13">
      <c r="A167" s="8" t="str">
        <f>IF(J167&gt;0,TEXT(SUMPRODUCT(($F$4:$F$192=$F167)*($L$4:$L$192&gt;$L167))+1,"00"),"")</f>
        <v>01</v>
      </c>
      <c r="B167" s="8" t="s">
        <v>439</v>
      </c>
      <c r="C167" s="8" t="s">
        <v>440</v>
      </c>
      <c r="D167" s="8" t="s">
        <v>441</v>
      </c>
      <c r="E167" s="8" t="s">
        <v>53</v>
      </c>
      <c r="F167" s="8" t="s">
        <v>442</v>
      </c>
      <c r="G167" s="8">
        <v>1</v>
      </c>
      <c r="H167" s="9">
        <v>60.9</v>
      </c>
      <c r="I167" s="12">
        <f t="shared" si="9"/>
        <v>24.36</v>
      </c>
      <c r="J167" s="12">
        <v>85.142</v>
      </c>
      <c r="K167" s="12">
        <f t="shared" si="10"/>
        <v>51.0852</v>
      </c>
      <c r="L167" s="12">
        <f t="shared" si="11"/>
        <v>75.4452</v>
      </c>
      <c r="M167" s="8" t="str">
        <f t="shared" si="12"/>
        <v/>
      </c>
    </row>
    <row r="168" s="1" customFormat="1" customHeight="1" spans="1:13">
      <c r="A168" s="8" t="str">
        <f>IF(J168&gt;0,TEXT(SUMPRODUCT(($F$4:$F$192=$F168)*($L$4:$L$192&gt;$L168))+1,"00"),"")</f>
        <v>02</v>
      </c>
      <c r="B168" s="8" t="s">
        <v>443</v>
      </c>
      <c r="C168" s="8" t="s">
        <v>444</v>
      </c>
      <c r="D168" s="8" t="s">
        <v>441</v>
      </c>
      <c r="E168" s="8" t="s">
        <v>53</v>
      </c>
      <c r="F168" s="8" t="s">
        <v>442</v>
      </c>
      <c r="G168" s="8">
        <v>1</v>
      </c>
      <c r="H168" s="9">
        <v>62</v>
      </c>
      <c r="I168" s="12">
        <f t="shared" si="9"/>
        <v>24.8</v>
      </c>
      <c r="J168" s="12">
        <v>81.902</v>
      </c>
      <c r="K168" s="12">
        <f t="shared" si="10"/>
        <v>49.1412</v>
      </c>
      <c r="L168" s="12">
        <f t="shared" si="11"/>
        <v>73.9412</v>
      </c>
      <c r="M168" s="8" t="str">
        <f t="shared" si="12"/>
        <v/>
      </c>
    </row>
    <row r="169" s="1" customFormat="1" customHeight="1" spans="1:13">
      <c r="A169" s="8" t="str">
        <f>IF(J169&gt;0,TEXT(SUMPRODUCT(($F$4:$F$192=$F169)*($L$4:$L$192&gt;$L169))+1,"00"),"")</f>
        <v>03</v>
      </c>
      <c r="B169" s="8" t="s">
        <v>445</v>
      </c>
      <c r="C169" s="8" t="s">
        <v>446</v>
      </c>
      <c r="D169" s="8" t="s">
        <v>441</v>
      </c>
      <c r="E169" s="8" t="s">
        <v>53</v>
      </c>
      <c r="F169" s="8" t="s">
        <v>442</v>
      </c>
      <c r="G169" s="8">
        <v>1</v>
      </c>
      <c r="H169" s="9">
        <v>57.8</v>
      </c>
      <c r="I169" s="12">
        <f t="shared" si="9"/>
        <v>23.12</v>
      </c>
      <c r="J169" s="12">
        <v>75.784</v>
      </c>
      <c r="K169" s="12">
        <f t="shared" si="10"/>
        <v>45.4704</v>
      </c>
      <c r="L169" s="12">
        <f t="shared" si="11"/>
        <v>68.5904</v>
      </c>
      <c r="M169" s="8" t="str">
        <f t="shared" si="12"/>
        <v/>
      </c>
    </row>
    <row r="170" s="1" customFormat="1" customHeight="1" spans="1:13">
      <c r="A170" s="8" t="str">
        <f>IF(J170&gt;0,TEXT(SUMPRODUCT(($F$4:$F$192=$F170)*($L$4:$L$192&gt;$L170))+1,"00"),"")</f>
        <v>01</v>
      </c>
      <c r="B170" s="8" t="s">
        <v>447</v>
      </c>
      <c r="C170" s="8" t="s">
        <v>448</v>
      </c>
      <c r="D170" s="8" t="s">
        <v>441</v>
      </c>
      <c r="E170" s="8" t="s">
        <v>32</v>
      </c>
      <c r="F170" s="8" t="s">
        <v>449</v>
      </c>
      <c r="G170" s="8">
        <v>1</v>
      </c>
      <c r="H170" s="9">
        <v>59.6</v>
      </c>
      <c r="I170" s="12">
        <f t="shared" si="9"/>
        <v>23.84</v>
      </c>
      <c r="J170" s="12">
        <v>81.6</v>
      </c>
      <c r="K170" s="12">
        <f t="shared" si="10"/>
        <v>48.96</v>
      </c>
      <c r="L170" s="12">
        <f t="shared" si="11"/>
        <v>72.8</v>
      </c>
      <c r="M170" s="8" t="str">
        <f t="shared" si="12"/>
        <v/>
      </c>
    </row>
    <row r="171" s="1" customFormat="1" customHeight="1" spans="1:13">
      <c r="A171" s="8" t="str">
        <f>IF(J171&gt;0,TEXT(SUMPRODUCT(($F$4:$F$192=$F171)*($L$4:$L$192&gt;$L171))+1,"00"),"")</f>
        <v>02</v>
      </c>
      <c r="B171" s="8" t="s">
        <v>450</v>
      </c>
      <c r="C171" s="8" t="s">
        <v>451</v>
      </c>
      <c r="D171" s="8" t="s">
        <v>441</v>
      </c>
      <c r="E171" s="8" t="s">
        <v>32</v>
      </c>
      <c r="F171" s="8" t="s">
        <v>449</v>
      </c>
      <c r="G171" s="8">
        <v>1</v>
      </c>
      <c r="H171" s="9">
        <v>58.4</v>
      </c>
      <c r="I171" s="12">
        <f t="shared" si="9"/>
        <v>23.36</v>
      </c>
      <c r="J171" s="12">
        <v>79.2</v>
      </c>
      <c r="K171" s="12">
        <f t="shared" si="10"/>
        <v>47.52</v>
      </c>
      <c r="L171" s="12">
        <f t="shared" si="11"/>
        <v>70.88</v>
      </c>
      <c r="M171" s="8" t="str">
        <f t="shared" si="12"/>
        <v/>
      </c>
    </row>
    <row r="172" s="1" customFormat="1" customHeight="1" spans="1:13">
      <c r="A172" s="8" t="str">
        <f>IF(J172&gt;0,TEXT(SUMPRODUCT(($F$4:$F$192=$F172)*($L$4:$L$192&gt;$L172))+1,"00"),"")</f>
        <v>01</v>
      </c>
      <c r="B172" s="8" t="s">
        <v>452</v>
      </c>
      <c r="C172" s="8" t="s">
        <v>453</v>
      </c>
      <c r="D172" s="8" t="s">
        <v>441</v>
      </c>
      <c r="E172" s="8" t="s">
        <v>32</v>
      </c>
      <c r="F172" s="8" t="s">
        <v>454</v>
      </c>
      <c r="G172" s="8">
        <v>1</v>
      </c>
      <c r="H172" s="9">
        <v>60</v>
      </c>
      <c r="I172" s="12">
        <f t="shared" si="9"/>
        <v>24</v>
      </c>
      <c r="J172" s="12">
        <v>83.7</v>
      </c>
      <c r="K172" s="12">
        <f t="shared" si="10"/>
        <v>50.22</v>
      </c>
      <c r="L172" s="12">
        <f t="shared" si="11"/>
        <v>74.22</v>
      </c>
      <c r="M172" s="8" t="str">
        <f t="shared" si="12"/>
        <v/>
      </c>
    </row>
    <row r="173" s="1" customFormat="1" customHeight="1" spans="1:13">
      <c r="A173" s="8" t="str">
        <f>IF(J173&gt;0,TEXT(SUMPRODUCT(($F$4:$F$192=$F173)*($L$4:$L$192&gt;$L173))+1,"00"),"")</f>
        <v>02</v>
      </c>
      <c r="B173" s="8" t="s">
        <v>455</v>
      </c>
      <c r="C173" s="8" t="s">
        <v>456</v>
      </c>
      <c r="D173" s="8" t="s">
        <v>441</v>
      </c>
      <c r="E173" s="8" t="s">
        <v>32</v>
      </c>
      <c r="F173" s="8" t="s">
        <v>454</v>
      </c>
      <c r="G173" s="8">
        <v>1</v>
      </c>
      <c r="H173" s="9">
        <v>61.1</v>
      </c>
      <c r="I173" s="12">
        <f t="shared" si="9"/>
        <v>24.44</v>
      </c>
      <c r="J173" s="12">
        <v>80.8</v>
      </c>
      <c r="K173" s="12">
        <f t="shared" si="10"/>
        <v>48.48</v>
      </c>
      <c r="L173" s="12">
        <f t="shared" si="11"/>
        <v>72.92</v>
      </c>
      <c r="M173" s="8" t="str">
        <f t="shared" si="12"/>
        <v/>
      </c>
    </row>
    <row r="174" s="1" customFormat="1" customHeight="1" spans="1:13">
      <c r="A174" s="8" t="str">
        <f>IF(J174&gt;0,TEXT(SUMPRODUCT(($F$4:$F$192=$F174)*($L$4:$L$192&gt;$L174))+1,"00"),"")</f>
        <v>01</v>
      </c>
      <c r="B174" s="8" t="s">
        <v>457</v>
      </c>
      <c r="C174" s="8" t="s">
        <v>458</v>
      </c>
      <c r="D174" s="8" t="s">
        <v>459</v>
      </c>
      <c r="E174" s="8" t="s">
        <v>53</v>
      </c>
      <c r="F174" s="8" t="s">
        <v>460</v>
      </c>
      <c r="G174" s="8">
        <v>1</v>
      </c>
      <c r="H174" s="9">
        <v>68.9</v>
      </c>
      <c r="I174" s="12">
        <f t="shared" si="9"/>
        <v>27.56</v>
      </c>
      <c r="J174" s="12">
        <v>80.97</v>
      </c>
      <c r="K174" s="12">
        <f t="shared" si="10"/>
        <v>48.582</v>
      </c>
      <c r="L174" s="12">
        <f t="shared" si="11"/>
        <v>76.142</v>
      </c>
      <c r="M174" s="8" t="str">
        <f t="shared" si="12"/>
        <v/>
      </c>
    </row>
    <row r="175" s="1" customFormat="1" customHeight="1" spans="1:13">
      <c r="A175" s="8" t="str">
        <f>IF(J175&gt;0,TEXT(SUMPRODUCT(($F$4:$F$192=$F175)*($L$4:$L$192&gt;$L175))+1,"00"),"")</f>
        <v>02</v>
      </c>
      <c r="B175" s="8" t="s">
        <v>461</v>
      </c>
      <c r="C175" s="8" t="s">
        <v>462</v>
      </c>
      <c r="D175" s="8" t="s">
        <v>459</v>
      </c>
      <c r="E175" s="8" t="s">
        <v>53</v>
      </c>
      <c r="F175" s="8" t="s">
        <v>460</v>
      </c>
      <c r="G175" s="8">
        <v>1</v>
      </c>
      <c r="H175" s="9">
        <v>60.2</v>
      </c>
      <c r="I175" s="12">
        <f t="shared" si="9"/>
        <v>24.08</v>
      </c>
      <c r="J175" s="12">
        <v>81.88</v>
      </c>
      <c r="K175" s="12">
        <f t="shared" si="10"/>
        <v>49.128</v>
      </c>
      <c r="L175" s="12">
        <f t="shared" si="11"/>
        <v>73.208</v>
      </c>
      <c r="M175" s="8" t="str">
        <f t="shared" si="12"/>
        <v/>
      </c>
    </row>
    <row r="176" s="1" customFormat="1" customHeight="1" spans="1:13">
      <c r="A176" s="8" t="str">
        <f>IF(J176&gt;0,TEXT(SUMPRODUCT(($F$4:$F$192=$F176)*($L$4:$L$192&gt;$L176))+1,"00"),"")</f>
        <v/>
      </c>
      <c r="B176" s="8" t="s">
        <v>463</v>
      </c>
      <c r="C176" s="8" t="s">
        <v>464</v>
      </c>
      <c r="D176" s="8" t="s">
        <v>459</v>
      </c>
      <c r="E176" s="8" t="s">
        <v>53</v>
      </c>
      <c r="F176" s="8" t="s">
        <v>460</v>
      </c>
      <c r="G176" s="8">
        <v>1</v>
      </c>
      <c r="H176" s="9">
        <v>68.2</v>
      </c>
      <c r="I176" s="12">
        <f t="shared" si="9"/>
        <v>27.28</v>
      </c>
      <c r="J176" s="12">
        <v>0</v>
      </c>
      <c r="K176" s="12">
        <f t="shared" si="10"/>
        <v>0</v>
      </c>
      <c r="L176" s="12">
        <f t="shared" si="11"/>
        <v>0</v>
      </c>
      <c r="M176" s="8" t="s">
        <v>70</v>
      </c>
    </row>
    <row r="177" s="1" customFormat="1" customHeight="1" spans="1:13">
      <c r="A177" s="8" t="str">
        <f>IF(J177&gt;0,TEXT(SUMPRODUCT(($F$4:$F$192=$F177)*($L$4:$L$192&gt;$L177))+1,"00"),"")</f>
        <v>01</v>
      </c>
      <c r="B177" s="8" t="s">
        <v>465</v>
      </c>
      <c r="C177" s="8" t="s">
        <v>466</v>
      </c>
      <c r="D177" s="8" t="s">
        <v>467</v>
      </c>
      <c r="E177" s="8" t="s">
        <v>32</v>
      </c>
      <c r="F177" s="8" t="s">
        <v>468</v>
      </c>
      <c r="G177" s="8">
        <v>1</v>
      </c>
      <c r="H177" s="9">
        <v>69.5</v>
      </c>
      <c r="I177" s="12">
        <f t="shared" si="9"/>
        <v>27.8</v>
      </c>
      <c r="J177" s="12">
        <v>84.8</v>
      </c>
      <c r="K177" s="12">
        <f t="shared" si="10"/>
        <v>50.88</v>
      </c>
      <c r="L177" s="12">
        <f t="shared" si="11"/>
        <v>78.68</v>
      </c>
      <c r="M177" s="8" t="str">
        <f t="shared" ref="M177:M192" si="13">IF(J177&gt;0,"","面试缺考")</f>
        <v/>
      </c>
    </row>
    <row r="178" s="1" customFormat="1" customHeight="1" spans="1:13">
      <c r="A178" s="8" t="str">
        <f>IF(J178&gt;0,TEXT(SUMPRODUCT(($F$4:$F$192=$F178)*($L$4:$L$192&gt;$L178))+1,"00"),"")</f>
        <v>02</v>
      </c>
      <c r="B178" s="8" t="s">
        <v>469</v>
      </c>
      <c r="C178" s="8" t="s">
        <v>470</v>
      </c>
      <c r="D178" s="8" t="s">
        <v>467</v>
      </c>
      <c r="E178" s="8" t="s">
        <v>32</v>
      </c>
      <c r="F178" s="8" t="s">
        <v>468</v>
      </c>
      <c r="G178" s="8">
        <v>1</v>
      </c>
      <c r="H178" s="9">
        <v>67.4</v>
      </c>
      <c r="I178" s="12">
        <f t="shared" si="9"/>
        <v>26.96</v>
      </c>
      <c r="J178" s="12">
        <v>84.2</v>
      </c>
      <c r="K178" s="12">
        <f t="shared" si="10"/>
        <v>50.52</v>
      </c>
      <c r="L178" s="12">
        <f t="shared" si="11"/>
        <v>77.48</v>
      </c>
      <c r="M178" s="8" t="str">
        <f t="shared" si="13"/>
        <v/>
      </c>
    </row>
    <row r="179" s="1" customFormat="1" customHeight="1" spans="1:13">
      <c r="A179" s="8" t="str">
        <f>IF(J179&gt;0,TEXT(SUMPRODUCT(($F$4:$F$192=$F179)*($L$4:$L$192&gt;$L179))+1,"00"),"")</f>
        <v>03</v>
      </c>
      <c r="B179" s="8" t="s">
        <v>471</v>
      </c>
      <c r="C179" s="8" t="s">
        <v>472</v>
      </c>
      <c r="D179" s="8" t="s">
        <v>467</v>
      </c>
      <c r="E179" s="8" t="s">
        <v>32</v>
      </c>
      <c r="F179" s="8" t="s">
        <v>468</v>
      </c>
      <c r="G179" s="8">
        <v>1</v>
      </c>
      <c r="H179" s="9">
        <v>64.9</v>
      </c>
      <c r="I179" s="12">
        <f t="shared" si="9"/>
        <v>25.96</v>
      </c>
      <c r="J179" s="12">
        <v>78.04</v>
      </c>
      <c r="K179" s="12">
        <f t="shared" si="10"/>
        <v>46.824</v>
      </c>
      <c r="L179" s="12">
        <f t="shared" si="11"/>
        <v>72.784</v>
      </c>
      <c r="M179" s="8" t="str">
        <f t="shared" si="13"/>
        <v/>
      </c>
    </row>
    <row r="180" s="1" customFormat="1" customHeight="1" spans="1:13">
      <c r="A180" s="8" t="str">
        <f>IF(J180&gt;0,TEXT(SUMPRODUCT(($F$4:$F$192=$F180)*($L$4:$L$192&gt;$L180))+1,"00"),"")</f>
        <v>01</v>
      </c>
      <c r="B180" s="8" t="s">
        <v>473</v>
      </c>
      <c r="C180" s="8" t="s">
        <v>474</v>
      </c>
      <c r="D180" s="8" t="s">
        <v>475</v>
      </c>
      <c r="E180" s="8" t="s">
        <v>73</v>
      </c>
      <c r="F180" s="8" t="s">
        <v>476</v>
      </c>
      <c r="G180" s="8">
        <v>1</v>
      </c>
      <c r="H180" s="9">
        <v>61.1</v>
      </c>
      <c r="I180" s="12">
        <f t="shared" si="9"/>
        <v>24.44</v>
      </c>
      <c r="J180" s="12">
        <v>80.3</v>
      </c>
      <c r="K180" s="12">
        <f t="shared" si="10"/>
        <v>48.18</v>
      </c>
      <c r="L180" s="12">
        <f t="shared" si="11"/>
        <v>72.62</v>
      </c>
      <c r="M180" s="8" t="str">
        <f t="shared" si="13"/>
        <v/>
      </c>
    </row>
    <row r="181" s="1" customFormat="1" customHeight="1" spans="1:13">
      <c r="A181" s="8" t="str">
        <f>IF(J181&gt;0,TEXT(SUMPRODUCT(($F$4:$F$192=$F181)*($L$4:$L$192&gt;$L181))+1,"00"),"")</f>
        <v/>
      </c>
      <c r="B181" s="8" t="s">
        <v>477</v>
      </c>
      <c r="C181" s="8" t="s">
        <v>478</v>
      </c>
      <c r="D181" s="8" t="s">
        <v>475</v>
      </c>
      <c r="E181" s="8" t="s">
        <v>167</v>
      </c>
      <c r="F181" s="8" t="s">
        <v>479</v>
      </c>
      <c r="G181" s="8">
        <v>1</v>
      </c>
      <c r="H181" s="9">
        <v>58.9</v>
      </c>
      <c r="I181" s="12">
        <f t="shared" si="9"/>
        <v>23.56</v>
      </c>
      <c r="J181" s="12"/>
      <c r="K181" s="12">
        <f t="shared" si="10"/>
        <v>0</v>
      </c>
      <c r="L181" s="12">
        <f t="shared" si="11"/>
        <v>0</v>
      </c>
      <c r="M181" s="8" t="str">
        <f t="shared" si="13"/>
        <v>面试缺考</v>
      </c>
    </row>
    <row r="182" s="1" customFormat="1" customHeight="1" spans="1:13">
      <c r="A182" s="8" t="str">
        <f>IF(J182&gt;0,TEXT(SUMPRODUCT(($F$4:$F$192=$F182)*($L$4:$L$192&gt;$L182))+1,"00"),"")</f>
        <v>01</v>
      </c>
      <c r="B182" s="8" t="s">
        <v>480</v>
      </c>
      <c r="C182" s="8" t="s">
        <v>481</v>
      </c>
      <c r="D182" s="8" t="s">
        <v>475</v>
      </c>
      <c r="E182" s="8" t="s">
        <v>32</v>
      </c>
      <c r="F182" s="8" t="s">
        <v>482</v>
      </c>
      <c r="G182" s="8">
        <v>2</v>
      </c>
      <c r="H182" s="9">
        <v>72.9</v>
      </c>
      <c r="I182" s="12">
        <f t="shared" si="9"/>
        <v>29.16</v>
      </c>
      <c r="J182" s="12">
        <v>86.18</v>
      </c>
      <c r="K182" s="12">
        <f t="shared" si="10"/>
        <v>51.708</v>
      </c>
      <c r="L182" s="12">
        <f t="shared" si="11"/>
        <v>80.868</v>
      </c>
      <c r="M182" s="8" t="str">
        <f t="shared" si="13"/>
        <v/>
      </c>
    </row>
    <row r="183" s="1" customFormat="1" customHeight="1" spans="1:13">
      <c r="A183" s="8" t="str">
        <f>IF(J183&gt;0,TEXT(SUMPRODUCT(($F$4:$F$192=$F183)*($L$4:$L$192&gt;$L183))+1,"00"),"")</f>
        <v>02</v>
      </c>
      <c r="B183" s="8" t="s">
        <v>483</v>
      </c>
      <c r="C183" s="8" t="s">
        <v>484</v>
      </c>
      <c r="D183" s="8" t="s">
        <v>475</v>
      </c>
      <c r="E183" s="8" t="s">
        <v>32</v>
      </c>
      <c r="F183" s="8" t="s">
        <v>482</v>
      </c>
      <c r="G183" s="8">
        <v>2</v>
      </c>
      <c r="H183" s="9">
        <v>69.6</v>
      </c>
      <c r="I183" s="12">
        <f t="shared" si="9"/>
        <v>27.84</v>
      </c>
      <c r="J183" s="12">
        <v>85.8</v>
      </c>
      <c r="K183" s="12">
        <f t="shared" si="10"/>
        <v>51.48</v>
      </c>
      <c r="L183" s="12">
        <f t="shared" si="11"/>
        <v>79.32</v>
      </c>
      <c r="M183" s="8" t="str">
        <f t="shared" si="13"/>
        <v/>
      </c>
    </row>
    <row r="184" s="1" customFormat="1" customHeight="1" spans="1:13">
      <c r="A184" s="8" t="str">
        <f>IF(J184&gt;0,TEXT(SUMPRODUCT(($F$4:$F$192=$F184)*($L$4:$L$192&gt;$L184))+1,"00"),"")</f>
        <v>03</v>
      </c>
      <c r="B184" s="8" t="s">
        <v>485</v>
      </c>
      <c r="C184" s="8" t="s">
        <v>486</v>
      </c>
      <c r="D184" s="8" t="s">
        <v>475</v>
      </c>
      <c r="E184" s="8" t="s">
        <v>32</v>
      </c>
      <c r="F184" s="8" t="s">
        <v>482</v>
      </c>
      <c r="G184" s="8">
        <v>2</v>
      </c>
      <c r="H184" s="9">
        <v>65.6</v>
      </c>
      <c r="I184" s="12">
        <f t="shared" si="9"/>
        <v>26.24</v>
      </c>
      <c r="J184" s="12">
        <v>84.4</v>
      </c>
      <c r="K184" s="12">
        <f t="shared" si="10"/>
        <v>50.64</v>
      </c>
      <c r="L184" s="12">
        <f t="shared" si="11"/>
        <v>76.88</v>
      </c>
      <c r="M184" s="8" t="str">
        <f t="shared" si="13"/>
        <v/>
      </c>
    </row>
    <row r="185" s="1" customFormat="1" customHeight="1" spans="1:13">
      <c r="A185" s="8" t="str">
        <f>IF(J185&gt;0,TEXT(SUMPRODUCT(($F$4:$F$192=$F185)*($L$4:$L$192&gt;$L185))+1,"00"),"")</f>
        <v>04</v>
      </c>
      <c r="B185" s="8" t="s">
        <v>487</v>
      </c>
      <c r="C185" s="8" t="s">
        <v>488</v>
      </c>
      <c r="D185" s="8" t="s">
        <v>475</v>
      </c>
      <c r="E185" s="8" t="s">
        <v>32</v>
      </c>
      <c r="F185" s="8" t="s">
        <v>482</v>
      </c>
      <c r="G185" s="8">
        <v>2</v>
      </c>
      <c r="H185" s="9">
        <v>68.4</v>
      </c>
      <c r="I185" s="12">
        <f t="shared" si="9"/>
        <v>27.36</v>
      </c>
      <c r="J185" s="12">
        <v>82.4</v>
      </c>
      <c r="K185" s="12">
        <f t="shared" si="10"/>
        <v>49.44</v>
      </c>
      <c r="L185" s="12">
        <f t="shared" si="11"/>
        <v>76.8</v>
      </c>
      <c r="M185" s="8" t="str">
        <f t="shared" si="13"/>
        <v/>
      </c>
    </row>
    <row r="186" s="1" customFormat="1" customHeight="1" spans="1:13">
      <c r="A186" s="8" t="str">
        <f>IF(J186&gt;0,TEXT(SUMPRODUCT(($F$4:$F$192=$F186)*($L$4:$L$192&gt;$L186))+1,"00"),"")</f>
        <v>05</v>
      </c>
      <c r="B186" s="8" t="s">
        <v>489</v>
      </c>
      <c r="C186" s="8" t="s">
        <v>490</v>
      </c>
      <c r="D186" s="8" t="s">
        <v>475</v>
      </c>
      <c r="E186" s="8" t="s">
        <v>32</v>
      </c>
      <c r="F186" s="8" t="s">
        <v>482</v>
      </c>
      <c r="G186" s="8">
        <v>2</v>
      </c>
      <c r="H186" s="9">
        <v>62.9</v>
      </c>
      <c r="I186" s="12">
        <f t="shared" si="9"/>
        <v>25.16</v>
      </c>
      <c r="J186" s="12">
        <v>77.4</v>
      </c>
      <c r="K186" s="12">
        <f t="shared" si="10"/>
        <v>46.44</v>
      </c>
      <c r="L186" s="12">
        <f t="shared" si="11"/>
        <v>71.6</v>
      </c>
      <c r="M186" s="8" t="str">
        <f t="shared" si="13"/>
        <v/>
      </c>
    </row>
    <row r="187" s="1" customFormat="1" customHeight="1" spans="1:13">
      <c r="A187" s="8" t="str">
        <f>IF(J187&gt;0,TEXT(SUMPRODUCT(($F$4:$F$192=$F187)*($L$4:$L$192&gt;$L187))+1,"00"),"")</f>
        <v>06</v>
      </c>
      <c r="B187" s="8" t="s">
        <v>491</v>
      </c>
      <c r="C187" s="8" t="s">
        <v>492</v>
      </c>
      <c r="D187" s="8" t="s">
        <v>475</v>
      </c>
      <c r="E187" s="8" t="s">
        <v>32</v>
      </c>
      <c r="F187" s="8" t="s">
        <v>482</v>
      </c>
      <c r="G187" s="8">
        <v>2</v>
      </c>
      <c r="H187" s="9">
        <v>63.6</v>
      </c>
      <c r="I187" s="12">
        <f t="shared" si="9"/>
        <v>25.44</v>
      </c>
      <c r="J187" s="12">
        <v>71.2</v>
      </c>
      <c r="K187" s="12">
        <f t="shared" si="10"/>
        <v>42.72</v>
      </c>
      <c r="L187" s="12">
        <f t="shared" si="11"/>
        <v>68.16</v>
      </c>
      <c r="M187" s="8" t="str">
        <f t="shared" si="13"/>
        <v/>
      </c>
    </row>
    <row r="188" s="1" customFormat="1" customHeight="1" spans="1:13">
      <c r="A188" s="8" t="str">
        <f>IF(J188&gt;0,TEXT(SUMPRODUCT(($F$4:$F$192=$F188)*($L$4:$L$192&gt;$L188))+1,"00"),"")</f>
        <v>01</v>
      </c>
      <c r="B188" s="8" t="s">
        <v>493</v>
      </c>
      <c r="C188" s="8" t="s">
        <v>494</v>
      </c>
      <c r="D188" s="8" t="s">
        <v>495</v>
      </c>
      <c r="E188" s="8" t="s">
        <v>496</v>
      </c>
      <c r="F188" s="8" t="s">
        <v>497</v>
      </c>
      <c r="G188" s="8">
        <v>1</v>
      </c>
      <c r="H188" s="9">
        <v>60.3</v>
      </c>
      <c r="I188" s="12">
        <f t="shared" si="9"/>
        <v>24.12</v>
      </c>
      <c r="J188" s="12">
        <v>79.556</v>
      </c>
      <c r="K188" s="12">
        <f t="shared" si="10"/>
        <v>47.7336</v>
      </c>
      <c r="L188" s="12">
        <f t="shared" si="11"/>
        <v>71.8536</v>
      </c>
      <c r="M188" s="8" t="str">
        <f t="shared" si="13"/>
        <v/>
      </c>
    </row>
    <row r="189" s="1" customFormat="1" customHeight="1" spans="1:13">
      <c r="A189" s="8" t="str">
        <f>IF(J189&gt;0,TEXT(SUMPRODUCT(($F$4:$F$192=$F189)*($L$4:$L$192&gt;$L189))+1,"00"),"")</f>
        <v>01</v>
      </c>
      <c r="B189" s="8" t="s">
        <v>498</v>
      </c>
      <c r="C189" s="8" t="s">
        <v>499</v>
      </c>
      <c r="D189" s="8" t="s">
        <v>495</v>
      </c>
      <c r="E189" s="8" t="s">
        <v>53</v>
      </c>
      <c r="F189" s="8" t="s">
        <v>500</v>
      </c>
      <c r="G189" s="8">
        <v>1</v>
      </c>
      <c r="H189" s="9">
        <v>60.9</v>
      </c>
      <c r="I189" s="12">
        <f t="shared" si="9"/>
        <v>24.36</v>
      </c>
      <c r="J189" s="12">
        <v>81.386</v>
      </c>
      <c r="K189" s="12">
        <f t="shared" si="10"/>
        <v>48.8316</v>
      </c>
      <c r="L189" s="12">
        <f t="shared" si="11"/>
        <v>73.1916</v>
      </c>
      <c r="M189" s="8" t="str">
        <f t="shared" si="13"/>
        <v/>
      </c>
    </row>
    <row r="190" s="1" customFormat="1" customHeight="1" spans="1:13">
      <c r="A190" s="8" t="str">
        <f>IF(J190&gt;0,TEXT(SUMPRODUCT(($F$4:$F$192=$F190)*($L$4:$L$192&gt;$L190))+1,"00"),"")</f>
        <v>01</v>
      </c>
      <c r="B190" s="8" t="s">
        <v>501</v>
      </c>
      <c r="C190" s="8" t="s">
        <v>502</v>
      </c>
      <c r="D190" s="8" t="s">
        <v>495</v>
      </c>
      <c r="E190" s="8" t="s">
        <v>32</v>
      </c>
      <c r="F190" s="8" t="s">
        <v>503</v>
      </c>
      <c r="G190" s="8">
        <v>1</v>
      </c>
      <c r="H190" s="9">
        <v>62</v>
      </c>
      <c r="I190" s="12">
        <f t="shared" si="9"/>
        <v>24.8</v>
      </c>
      <c r="J190" s="12">
        <v>74.36</v>
      </c>
      <c r="K190" s="12">
        <f t="shared" si="10"/>
        <v>44.616</v>
      </c>
      <c r="L190" s="12">
        <f t="shared" si="11"/>
        <v>69.416</v>
      </c>
      <c r="M190" s="8" t="str">
        <f t="shared" si="13"/>
        <v/>
      </c>
    </row>
    <row r="191" s="1" customFormat="1" customHeight="1" spans="1:13">
      <c r="A191" s="8" t="str">
        <f>IF(J191&gt;0,TEXT(SUMPRODUCT(($F$4:$F$192=$F191)*($L$4:$L$192&gt;$L191))+1,"00"),"")</f>
        <v>01</v>
      </c>
      <c r="B191" s="8" t="s">
        <v>504</v>
      </c>
      <c r="C191" s="8" t="s">
        <v>505</v>
      </c>
      <c r="D191" s="8" t="s">
        <v>506</v>
      </c>
      <c r="E191" s="8" t="s">
        <v>32</v>
      </c>
      <c r="F191" s="8" t="s">
        <v>507</v>
      </c>
      <c r="G191" s="8">
        <v>1</v>
      </c>
      <c r="H191" s="9">
        <v>58.7</v>
      </c>
      <c r="I191" s="12">
        <f t="shared" si="9"/>
        <v>23.48</v>
      </c>
      <c r="J191" s="12">
        <v>83</v>
      </c>
      <c r="K191" s="12">
        <f t="shared" si="10"/>
        <v>49.8</v>
      </c>
      <c r="L191" s="12">
        <f t="shared" si="11"/>
        <v>73.28</v>
      </c>
      <c r="M191" s="8" t="str">
        <f t="shared" si="13"/>
        <v/>
      </c>
    </row>
    <row r="192" s="1" customFormat="1" customHeight="1" spans="1:13">
      <c r="A192" s="8" t="str">
        <f>IF(J192&gt;0,TEXT(SUMPRODUCT(($F$4:$F$192=$F192)*($L$4:$L$192&gt;$L192))+1,"00"),"")</f>
        <v>02</v>
      </c>
      <c r="B192" s="8" t="s">
        <v>508</v>
      </c>
      <c r="C192" s="8" t="s">
        <v>509</v>
      </c>
      <c r="D192" s="8" t="s">
        <v>506</v>
      </c>
      <c r="E192" s="8" t="s">
        <v>32</v>
      </c>
      <c r="F192" s="8" t="s">
        <v>507</v>
      </c>
      <c r="G192" s="8">
        <v>1</v>
      </c>
      <c r="H192" s="9">
        <v>58</v>
      </c>
      <c r="I192" s="12">
        <f t="shared" si="9"/>
        <v>23.2</v>
      </c>
      <c r="J192" s="12">
        <v>80.4</v>
      </c>
      <c r="K192" s="12">
        <f t="shared" si="10"/>
        <v>48.24</v>
      </c>
      <c r="L192" s="12">
        <f t="shared" si="11"/>
        <v>71.44</v>
      </c>
      <c r="M192" s="8" t="str">
        <f t="shared" si="13"/>
        <v/>
      </c>
    </row>
  </sheetData>
  <sortState ref="A3:O191">
    <sortCondition ref="F3:F191"/>
    <sortCondition ref="L3:L191" descending="1"/>
  </sortState>
  <mergeCells count="2">
    <mergeCell ref="A1:B1"/>
    <mergeCell ref="A2:M2"/>
  </mergeCells>
  <printOptions horizontalCentered="1"/>
  <pageMargins left="0.393055555555556" right="0.314583333333333" top="0.66875" bottom="0.786805555555556" header="0.298611111111111" footer="0.298611111111111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눈_눈</cp:lastModifiedBy>
  <dcterms:created xsi:type="dcterms:W3CDTF">2023-05-12T11:15:00Z</dcterms:created>
  <dcterms:modified xsi:type="dcterms:W3CDTF">2024-09-23T01:41:55Z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B3DE39803A3649BDB8CEA1F9E0086238_13</vt:lpwstr>
  </property>
  <property fmtid="{D5CDD505-2E9C-101B-9397-08002B2CF9AE}" pid="4" name="KSOReadingLayout">
    <vt:bool>true</vt:bool>
  </property>
</Properties>
</file>