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<sst xmlns="http://schemas.openxmlformats.org/spreadsheetml/2006/main" count="1285" uniqueCount="997">
  <si>
    <t>2021年市本级预算支出表</t>
  </si>
  <si>
    <t>单位：万元</t>
  </si>
  <si>
    <t>项目</t>
  </si>
  <si>
    <t>预算数</t>
  </si>
  <si>
    <t>备注</t>
  </si>
  <si>
    <t>2021年</t>
  </si>
  <si>
    <t>一、一般公共服务</t>
  </si>
  <si>
    <t>一般公共服务支出</t>
  </si>
  <si>
    <t xml:space="preserve">    人大事务</t>
  </si>
  <si>
    <t>公共安全支出</t>
  </si>
  <si>
    <t xml:space="preserve">      行政运行</t>
  </si>
  <si>
    <t>教育支出</t>
  </si>
  <si>
    <t xml:space="preserve">      一般行政管理事务</t>
  </si>
  <si>
    <t>科学技术支出</t>
  </si>
  <si>
    <t xml:space="preserve">      机关服务</t>
  </si>
  <si>
    <t>文化旅游体育与传媒支出</t>
  </si>
  <si>
    <t xml:space="preserve">      人大会议</t>
  </si>
  <si>
    <t>社会保障和就业支出</t>
  </si>
  <si>
    <t xml:space="preserve">      人大立法</t>
  </si>
  <si>
    <t>卫生健康支出</t>
  </si>
  <si>
    <t xml:space="preserve">      人大监督</t>
  </si>
  <si>
    <t>节能环保支出</t>
  </si>
  <si>
    <t xml:space="preserve">      人大代表履职能力提升</t>
  </si>
  <si>
    <t>城乡社区事务支出</t>
  </si>
  <si>
    <t xml:space="preserve">      代表工作</t>
  </si>
  <si>
    <t>农林水事务支出</t>
  </si>
  <si>
    <t xml:space="preserve">      人大信访工作</t>
  </si>
  <si>
    <t>交通运输支出</t>
  </si>
  <si>
    <t xml:space="preserve">      事业运行</t>
  </si>
  <si>
    <t>资源勘探信息等事务支出</t>
  </si>
  <si>
    <t xml:space="preserve">      其他人大事务支出</t>
  </si>
  <si>
    <t>自然资源海洋气象等支出</t>
  </si>
  <si>
    <t xml:space="preserve">    政协事务</t>
  </si>
  <si>
    <t>住房保障支出</t>
  </si>
  <si>
    <t>粮油物资储备管理事务支出</t>
  </si>
  <si>
    <t>灾害防治及应急管理支出</t>
  </si>
  <si>
    <t>预备费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</si>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</sst>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_ "/>
    <numFmt numFmtId="179" formatCode="0.0_ "/>
    <numFmt numFmtId="180" formatCode="#,##0_);[Red]\(#,##0\)"/>
  </numFmts>
  <fonts count="46">
    <font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vertical="center"/>
    </xf>
    <xf numFmtId="0" fontId="43" fillId="0" borderId="9" xfId="0" applyFont="1" applyFill="1" applyBorder="1" applyAlignment="1">
      <alignment vertical="center"/>
    </xf>
    <xf numFmtId="176" fontId="43" fillId="0" borderId="9" xfId="0" applyNumberFormat="1" applyFont="1" applyFill="1" applyBorder="1" applyAlignment="1">
      <alignment vertical="center"/>
    </xf>
    <xf numFmtId="177" fontId="43" fillId="0" borderId="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horizontal="center" vertical="center"/>
    </xf>
    <xf numFmtId="177" fontId="2" fillId="0" borderId="9" xfId="55" applyNumberFormat="1" applyFont="1" applyFill="1" applyBorder="1" applyAlignment="1">
      <alignment vertical="center"/>
      <protection/>
    </xf>
    <xf numFmtId="0" fontId="2" fillId="0" borderId="9" xfId="55" applyFont="1" applyFill="1" applyBorder="1" applyAlignment="1">
      <alignment vertical="center"/>
      <protection/>
    </xf>
    <xf numFmtId="178" fontId="43" fillId="0" borderId="9" xfId="0" applyNumberFormat="1" applyFont="1" applyFill="1" applyBorder="1" applyAlignment="1" applyProtection="1">
      <alignment horizontal="left" vertical="center"/>
      <protection locked="0"/>
    </xf>
    <xf numFmtId="177" fontId="0" fillId="0" borderId="10" xfId="55" applyNumberFormat="1" applyFont="1" applyFill="1" applyBorder="1" applyAlignment="1">
      <alignment vertical="center"/>
      <protection/>
    </xf>
    <xf numFmtId="179" fontId="43" fillId="0" borderId="9" xfId="0" applyNumberFormat="1" applyFont="1" applyFill="1" applyBorder="1" applyAlignment="1" applyProtection="1">
      <alignment horizontal="left" vertical="center"/>
      <protection locked="0"/>
    </xf>
    <xf numFmtId="178" fontId="43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2" fillId="0" borderId="9" xfId="22" applyNumberFormat="1" applyFont="1" applyFill="1" applyBorder="1" applyAlignment="1">
      <alignment horizontal="right" vertical="center"/>
    </xf>
    <xf numFmtId="177" fontId="0" fillId="0" borderId="10" xfId="22" applyNumberFormat="1" applyFont="1" applyFill="1" applyBorder="1" applyAlignment="1">
      <alignment horizontal="right" vertical="center"/>
    </xf>
    <xf numFmtId="179" fontId="43" fillId="0" borderId="11" xfId="0" applyNumberFormat="1" applyFont="1" applyFill="1" applyBorder="1" applyAlignment="1" applyProtection="1">
      <alignment horizontal="left" vertical="center"/>
      <protection locked="0"/>
    </xf>
    <xf numFmtId="0" fontId="43" fillId="0" borderId="11" xfId="0" applyFont="1" applyFill="1" applyBorder="1" applyAlignment="1">
      <alignment vertical="center"/>
    </xf>
    <xf numFmtId="0" fontId="3" fillId="0" borderId="9" xfId="55" applyFont="1" applyFill="1" applyBorder="1" applyAlignment="1">
      <alignment vertical="center"/>
      <protection/>
    </xf>
    <xf numFmtId="177" fontId="2" fillId="0" borderId="9" xfId="55" applyNumberFormat="1" applyFon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>
      <alignment horizontal="right" vertical="center" wrapText="1"/>
    </xf>
    <xf numFmtId="0" fontId="45" fillId="0" borderId="9" xfId="55" applyFont="1" applyFill="1" applyBorder="1" applyAlignment="1">
      <alignment vertical="center"/>
      <protection/>
    </xf>
    <xf numFmtId="0" fontId="43" fillId="0" borderId="9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vertical="center"/>
    </xf>
    <xf numFmtId="177" fontId="0" fillId="0" borderId="9" xfId="55" applyNumberFormat="1" applyFont="1" applyFill="1" applyBorder="1" applyAlignment="1">
      <alignment vertical="center"/>
      <protection/>
    </xf>
    <xf numFmtId="177" fontId="2" fillId="0" borderId="10" xfId="55" applyNumberFormat="1" applyFont="1" applyFill="1" applyBorder="1" applyAlignment="1">
      <alignment vertical="center"/>
      <protection/>
    </xf>
    <xf numFmtId="0" fontId="0" fillId="0" borderId="9" xfId="55" applyFont="1" applyFill="1" applyBorder="1" applyAlignment="1">
      <alignment vertical="center"/>
      <protection/>
    </xf>
    <xf numFmtId="180" fontId="0" fillId="0" borderId="9" xfId="55" applyNumberFormat="1" applyFont="1" applyFill="1" applyBorder="1" applyAlignment="1">
      <alignment vertical="center"/>
      <protection/>
    </xf>
    <xf numFmtId="0" fontId="44" fillId="0" borderId="9" xfId="0" applyFont="1" applyFill="1" applyBorder="1" applyAlignment="1">
      <alignment horizontal="distributed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15"/>
  <sheetViews>
    <sheetView showZeros="0" tabSelected="1" zoomScaleSheetLayoutView="100" workbookViewId="0" topLeftCell="A70">
      <selection activeCell="V15" sqref="V15"/>
    </sheetView>
  </sheetViews>
  <sheetFormatPr defaultColWidth="9.00390625" defaultRowHeight="14.25"/>
  <cols>
    <col min="1" max="1" width="46.75390625" style="2" customWidth="1"/>
    <col min="2" max="3" width="16.375" style="2" customWidth="1"/>
    <col min="4" max="4" width="15.25390625" style="2" customWidth="1"/>
    <col min="5" max="5" width="11.875" style="3" hidden="1" customWidth="1"/>
    <col min="6" max="6" width="16.25390625" style="3" hidden="1" customWidth="1"/>
    <col min="7" max="7" width="9.00390625" style="2" hidden="1" customWidth="1"/>
    <col min="8" max="8" width="13.00390625" style="4" hidden="1" customWidth="1"/>
    <col min="9" max="11" width="9.00390625" style="2" customWidth="1"/>
    <col min="12" max="12" width="25.50390625" style="5" hidden="1" customWidth="1"/>
    <col min="13" max="13" width="9.00390625" style="5" hidden="1" customWidth="1"/>
    <col min="14" max="14" width="13.00390625" style="6" hidden="1" customWidth="1"/>
    <col min="15" max="15" width="11.625" style="7" hidden="1" customWidth="1"/>
    <col min="16" max="17" width="9.00390625" style="5" hidden="1" customWidth="1"/>
    <col min="18" max="16384" width="9.00390625" style="2" customWidth="1"/>
  </cols>
  <sheetData>
    <row r="1" spans="1:17" s="1" customFormat="1" ht="20.25">
      <c r="A1" s="8" t="s">
        <v>0</v>
      </c>
      <c r="B1" s="8"/>
      <c r="C1" s="8"/>
      <c r="E1" s="9"/>
      <c r="F1" s="9"/>
      <c r="H1" s="10"/>
      <c r="L1" s="19"/>
      <c r="M1" s="19"/>
      <c r="N1" s="20"/>
      <c r="O1" s="21"/>
      <c r="P1" s="19"/>
      <c r="Q1" s="19"/>
    </row>
    <row r="2" spans="3:17" s="2" customFormat="1" ht="13.5">
      <c r="C2" s="11" t="s">
        <v>1</v>
      </c>
      <c r="D2" s="2"/>
      <c r="E2" s="3">
        <v>757636</v>
      </c>
      <c r="F2" s="3">
        <v>371445</v>
      </c>
      <c r="G2" s="2"/>
      <c r="H2" s="4">
        <v>757636</v>
      </c>
      <c r="L2" s="5"/>
      <c r="M2" s="5"/>
      <c r="N2" s="6"/>
      <c r="O2" s="7"/>
      <c r="P2" s="5"/>
      <c r="Q2" s="5"/>
    </row>
    <row r="3" spans="1:17" s="2" customFormat="1" ht="45.75" customHeight="1">
      <c r="A3" s="12" t="s">
        <v>2</v>
      </c>
      <c r="B3" s="12" t="s">
        <v>3</v>
      </c>
      <c r="C3" s="12" t="s">
        <v>4</v>
      </c>
      <c r="D3" s="2"/>
      <c r="E3" s="3">
        <f>E2-3000</f>
        <v>754636</v>
      </c>
      <c r="F3" s="3">
        <f>F2-3000</f>
        <v>368445</v>
      </c>
      <c r="H3" s="4">
        <v>754636</v>
      </c>
      <c r="L3" s="5"/>
      <c r="M3" s="5" t="s">
        <v>5</v>
      </c>
      <c r="N3" s="6"/>
      <c r="O3" s="7"/>
      <c r="P3" s="5"/>
      <c r="Q3" s="5"/>
    </row>
    <row r="4" spans="1:17" s="2" customFormat="1" ht="13.5">
      <c r="A4" s="5" t="s">
        <v>6</v>
      </c>
      <c r="B4" s="13">
        <f>B5+B17+B26+B37+B48+B59+B70+B78+B87+B100+B109+B120+B132+B139+B147+B153+B160+B167+B174+B181+B188+B196+B202+B208+B215+B230</f>
        <v>80764.70000000003</v>
      </c>
      <c r="C4" s="14"/>
      <c r="E4" s="3">
        <f>B4/$E$3*$F$3</f>
        <v>39432.7197370653</v>
      </c>
      <c r="F4" s="3"/>
      <c r="H4" s="4">
        <v>34850.7149142103</v>
      </c>
      <c r="L4" s="5" t="s">
        <v>7</v>
      </c>
      <c r="M4" s="5">
        <v>80764.7</v>
      </c>
      <c r="N4" s="6">
        <v>34850.7149142103</v>
      </c>
      <c r="O4" s="7">
        <v>80764.7</v>
      </c>
      <c r="P4" s="5"/>
      <c r="Q4" s="5"/>
    </row>
    <row r="5" spans="1:17" s="2" customFormat="1" ht="13.5">
      <c r="A5" s="15" t="s">
        <v>8</v>
      </c>
      <c r="B5" s="13">
        <v>1373.61089660969</v>
      </c>
      <c r="C5" s="14"/>
      <c r="E5" s="3">
        <f>B5/$E$3*$F$3</f>
        <v>670.6545497449858</v>
      </c>
      <c r="F5" s="3"/>
      <c r="H5" s="4">
        <v>592.725804228794</v>
      </c>
      <c r="L5" s="5" t="s">
        <v>9</v>
      </c>
      <c r="M5" s="5">
        <v>21910.13</v>
      </c>
      <c r="N5" s="6">
        <v>592.725804228794</v>
      </c>
      <c r="O5" s="7">
        <f>N5/$N$4*$O$4</f>
        <v>1373.610896609695</v>
      </c>
      <c r="P5" s="5"/>
      <c r="Q5" s="5"/>
    </row>
    <row r="6" spans="1:17" s="2" customFormat="1" ht="14.25">
      <c r="A6" s="15" t="s">
        <v>10</v>
      </c>
      <c r="B6" s="16">
        <v>667.570369851499</v>
      </c>
      <c r="C6" s="14"/>
      <c r="E6" s="3">
        <f>B6/$E$3*$F$3</f>
        <v>325.93590144113926</v>
      </c>
      <c r="F6" s="3"/>
      <c r="H6" s="4">
        <v>288.06278788714</v>
      </c>
      <c r="L6" s="5" t="s">
        <v>11</v>
      </c>
      <c r="M6" s="5">
        <v>78895.78</v>
      </c>
      <c r="N6" s="6">
        <v>288.06278788714</v>
      </c>
      <c r="O6" s="7">
        <f>N6/$N$4*$O$4</f>
        <v>667.5703698514982</v>
      </c>
      <c r="P6" s="5"/>
      <c r="Q6" s="5"/>
    </row>
    <row r="7" spans="1:17" s="2" customFormat="1" ht="14.25">
      <c r="A7" s="15" t="s">
        <v>12</v>
      </c>
      <c r="B7" s="16">
        <v>424.3032011768</v>
      </c>
      <c r="C7" s="14"/>
      <c r="E7" s="3">
        <f>B7/$E$3*$F$3</f>
        <v>207.16264922106296</v>
      </c>
      <c r="F7" s="3"/>
      <c r="H7" s="4">
        <v>183.090755013013</v>
      </c>
      <c r="L7" s="5" t="s">
        <v>13</v>
      </c>
      <c r="M7" s="5">
        <v>1171.29</v>
      </c>
      <c r="N7" s="6">
        <v>183.090755013013</v>
      </c>
      <c r="O7" s="7">
        <f>N7/$N$4*$O$4</f>
        <v>424.30320117680037</v>
      </c>
      <c r="P7" s="5"/>
      <c r="Q7" s="5"/>
    </row>
    <row r="8" spans="1:17" s="2" customFormat="1" ht="14.25">
      <c r="A8" s="17" t="s">
        <v>14</v>
      </c>
      <c r="B8" s="16">
        <v>0</v>
      </c>
      <c r="C8" s="14"/>
      <c r="E8" s="3">
        <f>B8/$E$3*$F$3</f>
        <v>0</v>
      </c>
      <c r="F8" s="3"/>
      <c r="H8" s="4">
        <v>0</v>
      </c>
      <c r="L8" s="5" t="s">
        <v>15</v>
      </c>
      <c r="M8" s="5">
        <v>6873.89</v>
      </c>
      <c r="N8" s="6">
        <v>0</v>
      </c>
      <c r="O8" s="7">
        <f>N8/$N$4*$O$4</f>
        <v>0</v>
      </c>
      <c r="P8" s="5"/>
      <c r="Q8" s="5"/>
    </row>
    <row r="9" spans="1:17" s="2" customFormat="1" ht="14.25">
      <c r="A9" s="17" t="s">
        <v>16</v>
      </c>
      <c r="B9" s="16">
        <v>93.9124418604651</v>
      </c>
      <c r="C9" s="14"/>
      <c r="E9" s="3">
        <f>B9/$E$3*$F$3</f>
        <v>45.85199969426195</v>
      </c>
      <c r="F9" s="3"/>
      <c r="H9" s="4">
        <v>40.5240871095469</v>
      </c>
      <c r="L9" s="5" t="s">
        <v>17</v>
      </c>
      <c r="M9" s="5">
        <v>73307.34</v>
      </c>
      <c r="N9" s="6">
        <v>40.5240871095469</v>
      </c>
      <c r="O9" s="7">
        <f>N9/$N$4*$O$4</f>
        <v>93.9124418604652</v>
      </c>
      <c r="P9" s="5"/>
      <c r="Q9" s="5"/>
    </row>
    <row r="10" spans="1:17" s="2" customFormat="1" ht="14.25">
      <c r="A10" s="17" t="s">
        <v>18</v>
      </c>
      <c r="B10" s="16">
        <v>0</v>
      </c>
      <c r="C10" s="14"/>
      <c r="E10" s="3">
        <f>B10/$E$3*$F$3</f>
        <v>0</v>
      </c>
      <c r="F10" s="3"/>
      <c r="H10" s="4">
        <v>0</v>
      </c>
      <c r="L10" s="5" t="s">
        <v>19</v>
      </c>
      <c r="M10" s="5">
        <v>32267.12</v>
      </c>
      <c r="N10" s="6">
        <v>0</v>
      </c>
      <c r="O10" s="7">
        <f>N10/$N$4*$O$4</f>
        <v>0</v>
      </c>
      <c r="P10" s="5"/>
      <c r="Q10" s="5"/>
    </row>
    <row r="11" spans="1:17" s="2" customFormat="1" ht="14.25">
      <c r="A11" s="5" t="s">
        <v>20</v>
      </c>
      <c r="B11" s="16">
        <v>35.0757312972822</v>
      </c>
      <c r="C11" s="14"/>
      <c r="E11" s="3">
        <f>B11/$E$3*$F$3</f>
        <v>17.12544566894124</v>
      </c>
      <c r="F11" s="3"/>
      <c r="H11" s="4">
        <v>15.1355024144091</v>
      </c>
      <c r="L11" s="5" t="s">
        <v>21</v>
      </c>
      <c r="M11" s="5">
        <v>3700.21</v>
      </c>
      <c r="N11" s="6">
        <v>15.1355024144091</v>
      </c>
      <c r="O11" s="7">
        <f>N11/$N$4*$O$4</f>
        <v>35.07573129728222</v>
      </c>
      <c r="P11" s="5"/>
      <c r="Q11" s="5"/>
    </row>
    <row r="12" spans="1:17" s="2" customFormat="1" ht="14.25">
      <c r="A12" s="5" t="s">
        <v>22</v>
      </c>
      <c r="B12" s="16">
        <v>23.7609792659008</v>
      </c>
      <c r="C12" s="14"/>
      <c r="E12" s="3">
        <f>B12/$E$3*$F$3</f>
        <v>11.601108356379527</v>
      </c>
      <c r="F12" s="3"/>
      <c r="H12" s="4">
        <v>10.2530822807287</v>
      </c>
      <c r="L12" s="5" t="s">
        <v>23</v>
      </c>
      <c r="M12" s="5">
        <v>27541.61</v>
      </c>
      <c r="N12" s="6">
        <v>10.2530822807287</v>
      </c>
      <c r="O12" s="7">
        <f>N12/$N$4*$O$4</f>
        <v>23.760979265900755</v>
      </c>
      <c r="P12" s="5"/>
      <c r="Q12" s="5"/>
    </row>
    <row r="13" spans="1:17" s="2" customFormat="1" ht="14.25">
      <c r="A13" s="5" t="s">
        <v>24</v>
      </c>
      <c r="B13" s="16">
        <v>11.3147520313813</v>
      </c>
      <c r="C13" s="14"/>
      <c r="E13" s="3">
        <f>B13/$E$3*$F$3</f>
        <v>5.524337312561663</v>
      </c>
      <c r="F13" s="3"/>
      <c r="H13" s="4">
        <v>4.88242013368034</v>
      </c>
      <c r="L13" s="5" t="s">
        <v>25</v>
      </c>
      <c r="M13" s="5">
        <v>17410.6</v>
      </c>
      <c r="N13" s="6">
        <v>4.88242013368034</v>
      </c>
      <c r="O13" s="7">
        <f>N13/$N$4*$O$4</f>
        <v>11.314752031381328</v>
      </c>
      <c r="P13" s="5"/>
      <c r="Q13" s="5"/>
    </row>
    <row r="14" spans="1:17" s="2" customFormat="1" ht="14.25">
      <c r="A14" s="5" t="s">
        <v>26</v>
      </c>
      <c r="B14" s="16">
        <v>0</v>
      </c>
      <c r="C14" s="14"/>
      <c r="E14" s="3">
        <f>B14/$E$3*$F$3</f>
        <v>0</v>
      </c>
      <c r="F14" s="3"/>
      <c r="H14" s="4">
        <v>0</v>
      </c>
      <c r="L14" s="5" t="s">
        <v>27</v>
      </c>
      <c r="M14" s="5">
        <v>7567.1</v>
      </c>
      <c r="N14" s="6">
        <v>0</v>
      </c>
      <c r="O14" s="7">
        <f>N14/$N$4*$O$4</f>
        <v>0</v>
      </c>
      <c r="P14" s="5"/>
      <c r="Q14" s="5"/>
    </row>
    <row r="15" spans="1:17" s="2" customFormat="1" ht="14.25">
      <c r="A15" s="5" t="s">
        <v>28</v>
      </c>
      <c r="B15" s="16">
        <v>0</v>
      </c>
      <c r="C15" s="14"/>
      <c r="E15" s="3">
        <f>B15/$E$3*$F$3</f>
        <v>0</v>
      </c>
      <c r="F15" s="3"/>
      <c r="H15" s="4">
        <v>0</v>
      </c>
      <c r="L15" s="5" t="s">
        <v>29</v>
      </c>
      <c r="M15" s="5">
        <v>741.22</v>
      </c>
      <c r="N15" s="6">
        <v>0</v>
      </c>
      <c r="O15" s="7">
        <f>N15/$N$4*$O$4</f>
        <v>0</v>
      </c>
      <c r="P15" s="5"/>
      <c r="Q15" s="5"/>
    </row>
    <row r="16" spans="1:17" s="2" customFormat="1" ht="14.25">
      <c r="A16" s="5" t="s">
        <v>30</v>
      </c>
      <c r="B16" s="16">
        <v>117.673421126366</v>
      </c>
      <c r="C16" s="14"/>
      <c r="E16" s="3">
        <f>B16/$E$3*$F$3</f>
        <v>57.453108050641525</v>
      </c>
      <c r="F16" s="3"/>
      <c r="H16" s="4">
        <v>50.7771693902756</v>
      </c>
      <c r="L16" s="5" t="s">
        <v>31</v>
      </c>
      <c r="M16" s="5">
        <v>2291.37</v>
      </c>
      <c r="N16" s="6">
        <v>50.7771693902756</v>
      </c>
      <c r="O16" s="7">
        <f>N16/$N$4*$O$4</f>
        <v>117.67342112636595</v>
      </c>
      <c r="P16" s="5"/>
      <c r="Q16" s="5"/>
    </row>
    <row r="17" spans="1:17" s="2" customFormat="1" ht="13.5">
      <c r="A17" s="15" t="s">
        <v>32</v>
      </c>
      <c r="B17" s="13">
        <v>1030.77391005884</v>
      </c>
      <c r="C17" s="14"/>
      <c r="E17" s="3">
        <f>B17/$E$3*$F$3</f>
        <v>503.2671291743693</v>
      </c>
      <c r="F17" s="3"/>
      <c r="H17" s="4">
        <v>444.788474178279</v>
      </c>
      <c r="L17" s="5" t="s">
        <v>33</v>
      </c>
      <c r="M17" s="5">
        <v>10712.92</v>
      </c>
      <c r="N17" s="6">
        <v>444.788474178279</v>
      </c>
      <c r="O17" s="7">
        <f>N17/$N$4*$O$4</f>
        <v>1030.773910058839</v>
      </c>
      <c r="P17" s="5"/>
      <c r="Q17" s="5"/>
    </row>
    <row r="18" spans="1:17" s="2" customFormat="1" ht="14.25">
      <c r="A18" s="15" t="s">
        <v>10</v>
      </c>
      <c r="B18" s="16">
        <v>683.411022695433</v>
      </c>
      <c r="C18" s="14"/>
      <c r="E18" s="3">
        <f>B18/$E$3*$F$3</f>
        <v>333.6699736787256</v>
      </c>
      <c r="F18" s="3"/>
      <c r="H18" s="4">
        <v>294.898176074293</v>
      </c>
      <c r="L18" s="5" t="s">
        <v>34</v>
      </c>
      <c r="M18" s="5">
        <v>1116.15</v>
      </c>
      <c r="N18" s="6">
        <v>294.898176074293</v>
      </c>
      <c r="O18" s="7">
        <f>N18/$N$4*$O$4</f>
        <v>683.4110226954333</v>
      </c>
      <c r="P18" s="5"/>
      <c r="Q18" s="5"/>
    </row>
    <row r="19" spans="1:17" s="2" customFormat="1" ht="14.25">
      <c r="A19" s="15" t="s">
        <v>12</v>
      </c>
      <c r="B19" s="16">
        <v>247.793069487251</v>
      </c>
      <c r="C19" s="14"/>
      <c r="E19" s="3">
        <f>B19/$E$3*$F$3</f>
        <v>120.98298714510068</v>
      </c>
      <c r="F19" s="3"/>
      <c r="H19" s="4">
        <v>106.9250009276</v>
      </c>
      <c r="L19" s="5" t="s">
        <v>35</v>
      </c>
      <c r="M19" s="5">
        <v>2173.57</v>
      </c>
      <c r="N19" s="6">
        <v>106.9250009276</v>
      </c>
      <c r="O19" s="7">
        <f>N19/$N$4*$O$4</f>
        <v>247.79306948725235</v>
      </c>
      <c r="P19" s="5"/>
      <c r="Q19" s="5"/>
    </row>
    <row r="20" spans="1:17" s="2" customFormat="1" ht="14.25">
      <c r="A20" s="17" t="s">
        <v>14</v>
      </c>
      <c r="B20" s="16">
        <v>0</v>
      </c>
      <c r="C20" s="14"/>
      <c r="E20" s="3">
        <f>B20/$E$3*$F$3</f>
        <v>0</v>
      </c>
      <c r="F20" s="3"/>
      <c r="H20" s="4">
        <v>0</v>
      </c>
      <c r="L20" s="5" t="s">
        <v>36</v>
      </c>
      <c r="M20" s="5">
        <v>3000</v>
      </c>
      <c r="N20" s="6">
        <v>0</v>
      </c>
      <c r="O20" s="7">
        <f>N20/$N$4*$O$4</f>
        <v>0</v>
      </c>
      <c r="P20" s="5"/>
      <c r="Q20" s="5"/>
    </row>
    <row r="21" spans="1:17" s="2" customFormat="1" ht="14.25">
      <c r="A21" s="17" t="s">
        <v>37</v>
      </c>
      <c r="B21" s="16">
        <v>58.836710563183</v>
      </c>
      <c r="C21" s="14"/>
      <c r="E21" s="3">
        <f>B21/$E$3*$F$3</f>
        <v>28.726554025320763</v>
      </c>
      <c r="F21" s="3"/>
      <c r="H21" s="4">
        <v>25.3885846951378</v>
      </c>
      <c r="L21" s="5"/>
      <c r="M21" s="5"/>
      <c r="N21" s="6">
        <v>25.3885846951378</v>
      </c>
      <c r="O21" s="7">
        <f>N21/$N$4*$O$4</f>
        <v>58.836710563182976</v>
      </c>
      <c r="P21" s="5"/>
      <c r="Q21" s="5"/>
    </row>
    <row r="22" spans="1:17" s="2" customFormat="1" ht="14.25">
      <c r="A22" s="17" t="s">
        <v>38</v>
      </c>
      <c r="B22" s="16">
        <v>0</v>
      </c>
      <c r="C22" s="14"/>
      <c r="E22" s="3">
        <f>B22/$E$3*$F$3</f>
        <v>0</v>
      </c>
      <c r="F22" s="3"/>
      <c r="H22" s="4">
        <v>0</v>
      </c>
      <c r="L22" s="5"/>
      <c r="M22" s="5"/>
      <c r="N22" s="6">
        <v>0</v>
      </c>
      <c r="O22" s="7">
        <f>N22/$N$4*$O$4</f>
        <v>0</v>
      </c>
      <c r="P22" s="5"/>
      <c r="Q22" s="5"/>
    </row>
    <row r="23" spans="1:17" s="2" customFormat="1" ht="14.25">
      <c r="A23" s="17" t="s">
        <v>39</v>
      </c>
      <c r="B23" s="16">
        <v>11.3147520313813</v>
      </c>
      <c r="C23" s="14"/>
      <c r="E23" s="3">
        <f>B23/$E$3*$F$3</f>
        <v>5.524337312561663</v>
      </c>
      <c r="F23" s="3"/>
      <c r="H23" s="4">
        <v>4.88242013368034</v>
      </c>
      <c r="L23" s="5"/>
      <c r="M23" s="5"/>
      <c r="N23" s="6">
        <v>4.88242013368034</v>
      </c>
      <c r="O23" s="7">
        <f>N23/$N$4*$O$4</f>
        <v>11.314752031381328</v>
      </c>
      <c r="P23" s="5"/>
      <c r="Q23" s="5"/>
    </row>
    <row r="24" spans="1:17" s="2" customFormat="1" ht="14.25">
      <c r="A24" s="17" t="s">
        <v>28</v>
      </c>
      <c r="B24" s="16">
        <v>0</v>
      </c>
      <c r="C24" s="14"/>
      <c r="E24" s="3">
        <f>B24/$E$3*$F$3</f>
        <v>0</v>
      </c>
      <c r="F24" s="3"/>
      <c r="H24" s="4">
        <v>0</v>
      </c>
      <c r="L24" s="5"/>
      <c r="M24" s="5"/>
      <c r="N24" s="6">
        <v>0</v>
      </c>
      <c r="O24" s="7">
        <f>N24/$N$4*$O$4</f>
        <v>0</v>
      </c>
      <c r="P24" s="5"/>
      <c r="Q24" s="5"/>
    </row>
    <row r="25" spans="1:17" s="2" customFormat="1" ht="14.25">
      <c r="A25" s="17" t="s">
        <v>40</v>
      </c>
      <c r="B25" s="16">
        <v>29.4183552815915</v>
      </c>
      <c r="C25" s="14"/>
      <c r="E25" s="3">
        <f>B25/$E$3*$F$3</f>
        <v>14.363277012660381</v>
      </c>
      <c r="F25" s="3"/>
      <c r="H25" s="4">
        <v>12.6942923475689</v>
      </c>
      <c r="L25" s="5"/>
      <c r="M25" s="5"/>
      <c r="N25" s="6">
        <v>12.6942923475689</v>
      </c>
      <c r="O25" s="7">
        <f>N25/$N$4*$O$4</f>
        <v>29.418355281591488</v>
      </c>
      <c r="P25" s="5"/>
      <c r="Q25" s="5"/>
    </row>
    <row r="26" spans="1:17" s="2" customFormat="1" ht="13.5">
      <c r="A26" s="15" t="s">
        <v>41</v>
      </c>
      <c r="B26" s="13">
        <v>24882.2711922107</v>
      </c>
      <c r="C26" s="14"/>
      <c r="E26" s="3">
        <f>B26/$E$3*$F$3</f>
        <v>12148.570184054393</v>
      </c>
      <c r="F26" s="3"/>
      <c r="H26" s="4">
        <v>10736.9301159764</v>
      </c>
      <c r="L26" s="5"/>
      <c r="M26" s="5"/>
      <c r="N26" s="6">
        <v>10736.9301159764</v>
      </c>
      <c r="O26" s="7">
        <f>N26/$N$4*$O$4</f>
        <v>24882.271192210595</v>
      </c>
      <c r="P26" s="5"/>
      <c r="Q26" s="5"/>
    </row>
    <row r="27" spans="1:17" s="2" customFormat="1" ht="14.25">
      <c r="A27" s="15" t="s">
        <v>10</v>
      </c>
      <c r="B27" s="16">
        <v>14039.344320538</v>
      </c>
      <c r="C27" s="14"/>
      <c r="E27" s="3">
        <f>B27/$E$3*$F$3</f>
        <v>6854.597737426553</v>
      </c>
      <c r="F27" s="3"/>
      <c r="H27" s="4">
        <v>6058.10690187057</v>
      </c>
      <c r="L27" s="5"/>
      <c r="M27" s="5"/>
      <c r="N27" s="6">
        <v>6058.10690187057</v>
      </c>
      <c r="O27" s="7">
        <f>N27/$N$4*$O$4</f>
        <v>14039.344320537963</v>
      </c>
      <c r="P27" s="5"/>
      <c r="Q27" s="5"/>
    </row>
    <row r="28" spans="1:17" s="2" customFormat="1" ht="14.25">
      <c r="A28" s="15" t="s">
        <v>12</v>
      </c>
      <c r="B28" s="16">
        <v>6882.76366068927</v>
      </c>
      <c r="C28" s="14"/>
      <c r="E28" s="3">
        <f>B28/$E$3*$F$3</f>
        <v>3360.4543872312715</v>
      </c>
      <c r="F28" s="3"/>
      <c r="H28" s="4">
        <v>2969.97616731775</v>
      </c>
      <c r="L28" s="5"/>
      <c r="M28" s="5"/>
      <c r="N28" s="6">
        <v>2969.97616731775</v>
      </c>
      <c r="O28" s="7">
        <f>N28/$N$4*$O$4</f>
        <v>6882.763660689259</v>
      </c>
      <c r="P28" s="5"/>
      <c r="Q28" s="5"/>
    </row>
    <row r="29" spans="1:17" s="2" customFormat="1" ht="14.25">
      <c r="A29" s="17" t="s">
        <v>14</v>
      </c>
      <c r="B29" s="16">
        <v>0</v>
      </c>
      <c r="C29" s="14"/>
      <c r="E29" s="3">
        <f>B29/$E$3*$F$3</f>
        <v>0</v>
      </c>
      <c r="F29" s="3"/>
      <c r="H29" s="4">
        <v>0</v>
      </c>
      <c r="L29" s="5"/>
      <c r="M29" s="5"/>
      <c r="N29" s="6">
        <v>0</v>
      </c>
      <c r="O29" s="7">
        <f>N29/$N$4*$O$4</f>
        <v>0</v>
      </c>
      <c r="P29" s="5"/>
      <c r="Q29" s="5"/>
    </row>
    <row r="30" spans="1:17" s="2" customFormat="1" ht="14.25">
      <c r="A30" s="17" t="s">
        <v>42</v>
      </c>
      <c r="B30" s="16">
        <v>0</v>
      </c>
      <c r="C30" s="14"/>
      <c r="E30" s="3">
        <f>B30/$E$3*$F$3</f>
        <v>0</v>
      </c>
      <c r="F30" s="3"/>
      <c r="H30" s="4">
        <v>0</v>
      </c>
      <c r="L30" s="5"/>
      <c r="M30" s="5"/>
      <c r="N30" s="6">
        <v>0</v>
      </c>
      <c r="O30" s="7">
        <f>N30/$N$4*$O$4</f>
        <v>0</v>
      </c>
      <c r="P30" s="5"/>
      <c r="Q30" s="5"/>
    </row>
    <row r="31" spans="1:17" s="2" customFormat="1" ht="14.25">
      <c r="A31" s="17" t="s">
        <v>43</v>
      </c>
      <c r="B31" s="16">
        <v>0</v>
      </c>
      <c r="C31" s="14"/>
      <c r="E31" s="3">
        <f>B31/$E$3*$F$3</f>
        <v>0</v>
      </c>
      <c r="F31" s="3"/>
      <c r="H31" s="4">
        <v>0</v>
      </c>
      <c r="L31" s="5"/>
      <c r="M31" s="5"/>
      <c r="N31" s="6">
        <v>0</v>
      </c>
      <c r="O31" s="7">
        <f>N31/$N$4*$O$4</f>
        <v>0</v>
      </c>
      <c r="P31" s="5"/>
      <c r="Q31" s="5"/>
    </row>
    <row r="32" spans="1:17" s="2" customFormat="1" ht="14.25">
      <c r="A32" s="18" t="s">
        <v>44</v>
      </c>
      <c r="B32" s="16">
        <v>117.673421126366</v>
      </c>
      <c r="C32" s="14"/>
      <c r="E32" s="3">
        <f>B32/$E$3*$F$3</f>
        <v>57.453108050641525</v>
      </c>
      <c r="F32" s="3"/>
      <c r="H32" s="4">
        <v>50.7771693902756</v>
      </c>
      <c r="L32" s="5"/>
      <c r="M32" s="5"/>
      <c r="N32" s="6">
        <v>50.7771693902756</v>
      </c>
      <c r="O32" s="7">
        <f>N32/$N$4*$O$4</f>
        <v>117.67342112636595</v>
      </c>
      <c r="P32" s="5"/>
      <c r="Q32" s="5"/>
    </row>
    <row r="33" spans="1:17" s="2" customFormat="1" ht="14.25">
      <c r="A33" s="15" t="s">
        <v>45</v>
      </c>
      <c r="B33" s="16">
        <v>106.358669094985</v>
      </c>
      <c r="C33" s="14"/>
      <c r="E33" s="3">
        <f>B33/$E$3*$F$3</f>
        <v>51.92877073808001</v>
      </c>
      <c r="F33" s="3"/>
      <c r="H33" s="4">
        <v>45.8947492565952</v>
      </c>
      <c r="L33" s="5"/>
      <c r="M33" s="5"/>
      <c r="N33" s="6">
        <v>45.8947492565952</v>
      </c>
      <c r="O33" s="7">
        <f>N33/$N$4*$O$4</f>
        <v>106.35866909498449</v>
      </c>
      <c r="P33" s="5"/>
      <c r="Q33" s="5"/>
    </row>
    <row r="34" spans="1:17" s="2" customFormat="1" ht="14.25">
      <c r="A34" s="17" t="s">
        <v>46</v>
      </c>
      <c r="B34" s="16">
        <v>400.542221910899</v>
      </c>
      <c r="C34" s="14"/>
      <c r="E34" s="3">
        <f>B34/$E$3*$F$3</f>
        <v>195.56154086468337</v>
      </c>
      <c r="F34" s="3"/>
      <c r="H34" s="4">
        <v>172.837672732284</v>
      </c>
      <c r="L34" s="5"/>
      <c r="M34" s="5"/>
      <c r="N34" s="6">
        <v>172.837672732284</v>
      </c>
      <c r="O34" s="7">
        <f>N34/$N$4*$O$4</f>
        <v>400.5422219108989</v>
      </c>
      <c r="P34" s="5"/>
      <c r="Q34" s="5"/>
    </row>
    <row r="35" spans="1:17" s="2" customFormat="1" ht="14.25">
      <c r="A35" s="17" t="s">
        <v>28</v>
      </c>
      <c r="B35" s="16">
        <v>11.3147520313813</v>
      </c>
      <c r="C35" s="14"/>
      <c r="E35" s="3">
        <f>B35/$E$3*$F$3</f>
        <v>5.524337312561663</v>
      </c>
      <c r="F35" s="3"/>
      <c r="H35" s="4">
        <v>4.88242013368034</v>
      </c>
      <c r="L35" s="5"/>
      <c r="M35" s="5"/>
      <c r="N35" s="6">
        <v>4.88242013368034</v>
      </c>
      <c r="O35" s="7">
        <f>N35/$N$4*$O$4</f>
        <v>11.314752031381328</v>
      </c>
      <c r="P35" s="5"/>
      <c r="Q35" s="5"/>
    </row>
    <row r="36" spans="1:17" s="2" customFormat="1" ht="14.25">
      <c r="A36" s="17" t="s">
        <v>47</v>
      </c>
      <c r="B36" s="16">
        <v>3324.27414681984</v>
      </c>
      <c r="C36" s="14"/>
      <c r="E36" s="3">
        <f>B36/$E$3*$F$3</f>
        <v>1623.0503024306233</v>
      </c>
      <c r="F36" s="3"/>
      <c r="H36" s="4">
        <v>1434.45503527529</v>
      </c>
      <c r="L36" s="5"/>
      <c r="M36" s="5"/>
      <c r="N36" s="6">
        <v>1434.45503527529</v>
      </c>
      <c r="O36" s="7">
        <f>N36/$N$4*$O$4</f>
        <v>3324.274146819848</v>
      </c>
      <c r="P36" s="5"/>
      <c r="Q36" s="5"/>
    </row>
    <row r="37" spans="1:17" s="2" customFormat="1" ht="13.5">
      <c r="A37" s="15" t="s">
        <v>48</v>
      </c>
      <c r="B37" s="13">
        <v>1097.53094704399</v>
      </c>
      <c r="C37" s="14"/>
      <c r="E37" s="3">
        <f>B37/$E$3*$F$3</f>
        <v>535.8607193184832</v>
      </c>
      <c r="F37" s="3"/>
      <c r="H37" s="4">
        <v>473.594752966993</v>
      </c>
      <c r="L37" s="5"/>
      <c r="M37" s="5"/>
      <c r="N37" s="6">
        <v>473.594752966993</v>
      </c>
      <c r="O37" s="7">
        <f>N37/$N$4*$O$4</f>
        <v>1097.5309470439888</v>
      </c>
      <c r="P37" s="5"/>
      <c r="Q37" s="5"/>
    </row>
    <row r="38" spans="1:17" s="2" customFormat="1" ht="14.25">
      <c r="A38" s="15" t="s">
        <v>10</v>
      </c>
      <c r="B38" s="16">
        <v>730.932981227235</v>
      </c>
      <c r="C38" s="14"/>
      <c r="E38" s="3">
        <f>B38/$E$3*$F$3</f>
        <v>356.8721903914849</v>
      </c>
      <c r="F38" s="3"/>
      <c r="H38" s="4">
        <v>315.40434063575</v>
      </c>
      <c r="L38" s="5"/>
      <c r="M38" s="5"/>
      <c r="N38" s="6">
        <v>315.40434063575</v>
      </c>
      <c r="O38" s="7">
        <f>N38/$N$4*$O$4</f>
        <v>730.9329812272339</v>
      </c>
      <c r="P38" s="5"/>
      <c r="Q38" s="5"/>
    </row>
    <row r="39" spans="1:17" s="2" customFormat="1" ht="14.25">
      <c r="A39" s="15" t="s">
        <v>12</v>
      </c>
      <c r="B39" s="16">
        <v>153.880627626786</v>
      </c>
      <c r="C39" s="14"/>
      <c r="E39" s="3">
        <f>B39/$E$3*$F$3</f>
        <v>75.13098745083877</v>
      </c>
      <c r="F39" s="3"/>
      <c r="H39" s="4">
        <v>66.4009138180527</v>
      </c>
      <c r="L39" s="5"/>
      <c r="M39" s="5"/>
      <c r="N39" s="6">
        <v>66.4009138180527</v>
      </c>
      <c r="O39" s="7">
        <f>N39/$N$4*$O$4</f>
        <v>153.88062762678624</v>
      </c>
      <c r="P39" s="5"/>
      <c r="Q39" s="5"/>
    </row>
    <row r="40" spans="1:17" s="2" customFormat="1" ht="14.25">
      <c r="A40" s="17" t="s">
        <v>14</v>
      </c>
      <c r="B40" s="16">
        <v>0</v>
      </c>
      <c r="C40" s="14"/>
      <c r="E40" s="3">
        <f>B40/$E$3*$F$3</f>
        <v>0</v>
      </c>
      <c r="F40" s="3"/>
      <c r="H40" s="4">
        <v>0</v>
      </c>
      <c r="L40" s="5"/>
      <c r="M40" s="5"/>
      <c r="N40" s="6">
        <v>0</v>
      </c>
      <c r="O40" s="7">
        <f>N40/$N$4*$O$4</f>
        <v>0</v>
      </c>
      <c r="P40" s="5"/>
      <c r="Q40" s="5"/>
    </row>
    <row r="41" spans="1:17" s="2" customFormat="1" ht="14.25">
      <c r="A41" s="17" t="s">
        <v>49</v>
      </c>
      <c r="B41" s="16">
        <v>0</v>
      </c>
      <c r="C41" s="14"/>
      <c r="E41" s="3">
        <f>B41/$E$3*$F$3</f>
        <v>0</v>
      </c>
      <c r="F41" s="3"/>
      <c r="H41" s="4">
        <v>0</v>
      </c>
      <c r="L41" s="5"/>
      <c r="M41" s="5"/>
      <c r="N41" s="6">
        <v>0</v>
      </c>
      <c r="O41" s="7">
        <f>N41/$N$4*$O$4</f>
        <v>0</v>
      </c>
      <c r="P41" s="5"/>
      <c r="Q41" s="5"/>
    </row>
    <row r="42" spans="1:17" s="2" customFormat="1" ht="14.25">
      <c r="A42" s="17" t="s">
        <v>50</v>
      </c>
      <c r="B42" s="16">
        <v>29.4183552815915</v>
      </c>
      <c r="C42" s="14"/>
      <c r="E42" s="3">
        <f>B42/$E$3*$F$3</f>
        <v>14.363277012660381</v>
      </c>
      <c r="F42" s="3"/>
      <c r="H42" s="4">
        <v>12.6942923475689</v>
      </c>
      <c r="L42" s="5"/>
      <c r="M42" s="5"/>
      <c r="N42" s="6">
        <v>12.6942923475689</v>
      </c>
      <c r="O42" s="7">
        <f>N42/$N$4*$O$4</f>
        <v>29.418355281591488</v>
      </c>
      <c r="P42" s="5"/>
      <c r="Q42" s="5"/>
    </row>
    <row r="43" spans="1:17" s="2" customFormat="1" ht="14.25">
      <c r="A43" s="15" t="s">
        <v>51</v>
      </c>
      <c r="B43" s="16">
        <v>29.4183552815915</v>
      </c>
      <c r="C43" s="14"/>
      <c r="E43" s="3">
        <f>B43/$E$3*$F$3</f>
        <v>14.363277012660381</v>
      </c>
      <c r="F43" s="3"/>
      <c r="H43" s="4">
        <v>12.6942923475689</v>
      </c>
      <c r="L43" s="5"/>
      <c r="M43" s="5"/>
      <c r="N43" s="6">
        <v>12.6942923475689</v>
      </c>
      <c r="O43" s="7">
        <f>N43/$N$4*$O$4</f>
        <v>29.418355281591488</v>
      </c>
      <c r="P43" s="5"/>
      <c r="Q43" s="5"/>
    </row>
    <row r="44" spans="1:17" s="2" customFormat="1" ht="14.25">
      <c r="A44" s="15" t="s">
        <v>52</v>
      </c>
      <c r="B44" s="16">
        <v>0</v>
      </c>
      <c r="C44" s="14"/>
      <c r="E44" s="3">
        <f>B44/$E$3*$F$3</f>
        <v>0</v>
      </c>
      <c r="F44" s="3"/>
      <c r="H44" s="4">
        <v>0</v>
      </c>
      <c r="L44" s="5"/>
      <c r="M44" s="5"/>
      <c r="N44" s="6">
        <v>0</v>
      </c>
      <c r="O44" s="7">
        <f>N44/$N$4*$O$4</f>
        <v>0</v>
      </c>
      <c r="P44" s="5"/>
      <c r="Q44" s="5"/>
    </row>
    <row r="45" spans="1:17" s="2" customFormat="1" ht="14.25">
      <c r="A45" s="15" t="s">
        <v>53</v>
      </c>
      <c r="B45" s="16">
        <v>47.5219585318016</v>
      </c>
      <c r="C45" s="14"/>
      <c r="E45" s="3">
        <f>B45/$E$3*$F$3</f>
        <v>23.202216712759054</v>
      </c>
      <c r="F45" s="3"/>
      <c r="H45" s="4">
        <v>20.5061645614574</v>
      </c>
      <c r="L45" s="5"/>
      <c r="M45" s="5"/>
      <c r="N45" s="6">
        <v>20.5061645614574</v>
      </c>
      <c r="O45" s="7">
        <f>N45/$N$4*$O$4</f>
        <v>47.52195853180151</v>
      </c>
      <c r="P45" s="5"/>
      <c r="Q45" s="5"/>
    </row>
    <row r="46" spans="1:17" s="2" customFormat="1" ht="13.5">
      <c r="A46" s="15" t="s">
        <v>28</v>
      </c>
      <c r="B46" s="13">
        <v>0</v>
      </c>
      <c r="C46" s="14"/>
      <c r="E46" s="3">
        <f>B46/$E$3*$F$3</f>
        <v>0</v>
      </c>
      <c r="F46" s="3"/>
      <c r="H46" s="4">
        <v>0</v>
      </c>
      <c r="L46" s="5"/>
      <c r="M46" s="5"/>
      <c r="N46" s="6">
        <v>0</v>
      </c>
      <c r="O46" s="7">
        <f>N46/$N$4*$O$4</f>
        <v>0</v>
      </c>
      <c r="P46" s="5"/>
      <c r="Q46" s="5"/>
    </row>
    <row r="47" spans="1:17" s="2" customFormat="1" ht="14.25">
      <c r="A47" s="17" t="s">
        <v>54</v>
      </c>
      <c r="B47" s="16">
        <v>106.358669094985</v>
      </c>
      <c r="C47" s="14"/>
      <c r="E47" s="3">
        <f>B47/$E$3*$F$3</f>
        <v>51.92877073808001</v>
      </c>
      <c r="F47" s="3"/>
      <c r="H47" s="4">
        <v>45.8947492565952</v>
      </c>
      <c r="L47" s="5"/>
      <c r="M47" s="5"/>
      <c r="N47" s="6">
        <v>45.8947492565952</v>
      </c>
      <c r="O47" s="7">
        <f>N47/$N$4*$O$4</f>
        <v>106.35866909498449</v>
      </c>
      <c r="P47" s="5"/>
      <c r="Q47" s="5"/>
    </row>
    <row r="48" spans="1:17" s="2" customFormat="1" ht="13.5">
      <c r="A48" s="17" t="s">
        <v>55</v>
      </c>
      <c r="B48" s="13">
        <v>815.793621462595</v>
      </c>
      <c r="C48" s="14"/>
      <c r="E48" s="3">
        <f>B48/$E$3*$F$3</f>
        <v>398.3047202356975</v>
      </c>
      <c r="F48" s="3"/>
      <c r="H48" s="4">
        <v>352.022491638353</v>
      </c>
      <c r="L48" s="5"/>
      <c r="M48" s="5"/>
      <c r="N48" s="6">
        <v>352.022491638353</v>
      </c>
      <c r="O48" s="7">
        <f>N48/$N$4*$O$4</f>
        <v>815.7936214625948</v>
      </c>
      <c r="P48" s="5"/>
      <c r="Q48" s="5"/>
    </row>
    <row r="49" spans="1:17" s="2" customFormat="1" ht="14.25">
      <c r="A49" s="17" t="s">
        <v>10</v>
      </c>
      <c r="B49" s="16">
        <v>509.16384141216</v>
      </c>
      <c r="C49" s="14"/>
      <c r="E49" s="3">
        <f>B49/$E$3*$F$3</f>
        <v>248.5951790652756</v>
      </c>
      <c r="F49" s="3"/>
      <c r="H49" s="4">
        <v>219.708906015615</v>
      </c>
      <c r="L49" s="5"/>
      <c r="M49" s="5"/>
      <c r="N49" s="6">
        <v>219.708906015615</v>
      </c>
      <c r="O49" s="7">
        <f>N49/$N$4*$O$4</f>
        <v>509.1638414121591</v>
      </c>
      <c r="P49" s="5"/>
      <c r="Q49" s="5"/>
    </row>
    <row r="50" spans="1:17" s="2" customFormat="1" ht="14.25">
      <c r="A50" s="5" t="s">
        <v>12</v>
      </c>
      <c r="B50" s="16">
        <v>124.462272345195</v>
      </c>
      <c r="C50" s="14"/>
      <c r="E50" s="3">
        <f>B50/$E$3*$F$3</f>
        <v>60.76771043817863</v>
      </c>
      <c r="F50" s="3"/>
      <c r="H50" s="4">
        <v>53.7066214704838</v>
      </c>
      <c r="L50" s="5"/>
      <c r="M50" s="5"/>
      <c r="N50" s="6">
        <v>53.7066214704838</v>
      </c>
      <c r="O50" s="7">
        <f>N50/$N$4*$O$4</f>
        <v>124.46227234519475</v>
      </c>
      <c r="P50" s="5"/>
      <c r="Q50" s="5"/>
    </row>
    <row r="51" spans="1:17" s="2" customFormat="1" ht="14.25">
      <c r="A51" s="15" t="s">
        <v>14</v>
      </c>
      <c r="B51" s="16">
        <v>0</v>
      </c>
      <c r="C51" s="14"/>
      <c r="E51" s="3">
        <f>B51/$E$3*$F$3</f>
        <v>0</v>
      </c>
      <c r="F51" s="3"/>
      <c r="H51" s="4">
        <v>0</v>
      </c>
      <c r="L51" s="5"/>
      <c r="M51" s="5"/>
      <c r="N51" s="6">
        <v>0</v>
      </c>
      <c r="O51" s="7">
        <f>N51/$N$4*$O$4</f>
        <v>0</v>
      </c>
      <c r="P51" s="5"/>
      <c r="Q51" s="5"/>
    </row>
    <row r="52" spans="1:17" s="2" customFormat="1" ht="14.25">
      <c r="A52" s="15" t="s">
        <v>56</v>
      </c>
      <c r="B52" s="16">
        <v>0</v>
      </c>
      <c r="C52" s="14"/>
      <c r="E52" s="3">
        <f>B52/$E$3*$F$3</f>
        <v>0</v>
      </c>
      <c r="F52" s="3"/>
      <c r="H52" s="4">
        <v>0</v>
      </c>
      <c r="L52" s="5"/>
      <c r="M52" s="5"/>
      <c r="N52" s="6">
        <v>0</v>
      </c>
      <c r="O52" s="7">
        <f>N52/$N$4*$O$4</f>
        <v>0</v>
      </c>
      <c r="P52" s="5"/>
      <c r="Q52" s="5"/>
    </row>
    <row r="53" spans="1:17" s="2" customFormat="1" ht="14.25">
      <c r="A53" s="15" t="s">
        <v>57</v>
      </c>
      <c r="B53" s="16">
        <v>35.0757312972822</v>
      </c>
      <c r="C53" s="14"/>
      <c r="E53" s="3">
        <f>B53/$E$3*$F$3</f>
        <v>17.12544566894124</v>
      </c>
      <c r="F53" s="3"/>
      <c r="H53" s="4">
        <v>15.1355024144091</v>
      </c>
      <c r="L53" s="5"/>
      <c r="M53" s="5"/>
      <c r="N53" s="6">
        <v>15.1355024144091</v>
      </c>
      <c r="O53" s="7">
        <f>N53/$N$4*$O$4</f>
        <v>35.07573129728222</v>
      </c>
      <c r="P53" s="5"/>
      <c r="Q53" s="5"/>
    </row>
    <row r="54" spans="1:17" s="2" customFormat="1" ht="14.25">
      <c r="A54" s="17" t="s">
        <v>58</v>
      </c>
      <c r="B54" s="16">
        <v>35.0757312972822</v>
      </c>
      <c r="C54" s="14"/>
      <c r="E54" s="3">
        <f>B54/$E$3*$F$3</f>
        <v>17.12544566894124</v>
      </c>
      <c r="F54" s="3"/>
      <c r="H54" s="4">
        <v>15.1355024144091</v>
      </c>
      <c r="L54" s="5"/>
      <c r="M54" s="5"/>
      <c r="N54" s="6">
        <v>15.1355024144091</v>
      </c>
      <c r="O54" s="7">
        <f>N54/$N$4*$O$4</f>
        <v>35.07573129728222</v>
      </c>
      <c r="P54" s="5"/>
      <c r="Q54" s="5"/>
    </row>
    <row r="55" spans="1:17" s="2" customFormat="1" ht="14.25">
      <c r="A55" s="17" t="s">
        <v>59</v>
      </c>
      <c r="B55" s="16">
        <v>23.7609792659008</v>
      </c>
      <c r="C55" s="14"/>
      <c r="E55" s="3">
        <f>B55/$E$3*$F$3</f>
        <v>11.601108356379527</v>
      </c>
      <c r="F55" s="3"/>
      <c r="H55" s="4">
        <v>10.2530822807287</v>
      </c>
      <c r="L55" s="5"/>
      <c r="M55" s="5"/>
      <c r="N55" s="6">
        <v>10.2530822807287</v>
      </c>
      <c r="O55" s="7">
        <f>N55/$N$4*$O$4</f>
        <v>23.760979265900755</v>
      </c>
      <c r="P55" s="5"/>
      <c r="Q55" s="5"/>
    </row>
    <row r="56" spans="1:17" s="2" customFormat="1" ht="14.25">
      <c r="A56" s="17" t="s">
        <v>60</v>
      </c>
      <c r="B56" s="16">
        <v>23.7609792659008</v>
      </c>
      <c r="C56" s="14"/>
      <c r="E56" s="3">
        <f>B56/$E$3*$F$3</f>
        <v>11.601108356379527</v>
      </c>
      <c r="F56" s="3"/>
      <c r="H56" s="4">
        <v>10.2530822807287</v>
      </c>
      <c r="L56" s="5"/>
      <c r="M56" s="5"/>
      <c r="N56" s="6">
        <v>10.2530822807287</v>
      </c>
      <c r="O56" s="7">
        <f>N56/$N$4*$O$4</f>
        <v>23.760979265900755</v>
      </c>
      <c r="P56" s="5"/>
      <c r="Q56" s="5"/>
    </row>
    <row r="57" spans="1:17" s="2" customFormat="1" ht="14.25">
      <c r="A57" s="15" t="s">
        <v>28</v>
      </c>
      <c r="B57" s="16">
        <v>0</v>
      </c>
      <c r="C57" s="14"/>
      <c r="E57" s="3">
        <f>B57/$E$3*$F$3</f>
        <v>0</v>
      </c>
      <c r="F57" s="3"/>
      <c r="H57" s="4">
        <v>0</v>
      </c>
      <c r="L57" s="5"/>
      <c r="M57" s="5"/>
      <c r="N57" s="6">
        <v>0</v>
      </c>
      <c r="O57" s="7">
        <f>N57/$N$4*$O$4</f>
        <v>0</v>
      </c>
      <c r="P57" s="5"/>
      <c r="Q57" s="5"/>
    </row>
    <row r="58" spans="1:17" s="2" customFormat="1" ht="14.25">
      <c r="A58" s="17" t="s">
        <v>61</v>
      </c>
      <c r="B58" s="16">
        <v>64.4940865788736</v>
      </c>
      <c r="C58" s="14"/>
      <c r="E58" s="3">
        <f>B58/$E$3*$F$3</f>
        <v>31.488722681601573</v>
      </c>
      <c r="F58" s="3"/>
      <c r="H58" s="4">
        <v>27.829794761978</v>
      </c>
      <c r="L58" s="5"/>
      <c r="M58" s="5"/>
      <c r="N58" s="6">
        <v>27.829794761978</v>
      </c>
      <c r="O58" s="7">
        <f>N58/$N$4*$O$4</f>
        <v>64.49408657887372</v>
      </c>
      <c r="P58" s="5"/>
      <c r="Q58" s="5"/>
    </row>
    <row r="59" spans="1:17" s="2" customFormat="1" ht="13.5">
      <c r="A59" s="18" t="s">
        <v>62</v>
      </c>
      <c r="B59" s="13">
        <v>10366.5758111516</v>
      </c>
      <c r="C59" s="14"/>
      <c r="E59" s="3">
        <f>B59/$E$3*$F$3</f>
        <v>5061.397845769022</v>
      </c>
      <c r="F59" s="3"/>
      <c r="H59" s="4">
        <v>4473.27332647793</v>
      </c>
      <c r="L59" s="5"/>
      <c r="M59" s="5"/>
      <c r="N59" s="6">
        <v>4473.27332647793</v>
      </c>
      <c r="O59" s="7">
        <f>N59/$N$4*$O$4</f>
        <v>10366.575811151579</v>
      </c>
      <c r="P59" s="5"/>
      <c r="Q59" s="5"/>
    </row>
    <row r="60" spans="1:17" s="2" customFormat="1" ht="14.25">
      <c r="A60" s="17" t="s">
        <v>10</v>
      </c>
      <c r="B60" s="16">
        <v>6164.27690669655</v>
      </c>
      <c r="C60" s="14"/>
      <c r="E60" s="3">
        <f>B60/$E$3*$F$3</f>
        <v>3009.6589678836026</v>
      </c>
      <c r="F60" s="3"/>
      <c r="H60" s="4">
        <v>2659.94248882905</v>
      </c>
      <c r="L60" s="5"/>
      <c r="M60" s="5"/>
      <c r="N60" s="6">
        <v>2659.94248882905</v>
      </c>
      <c r="O60" s="7">
        <f>N60/$N$4*$O$4</f>
        <v>6164.276906696549</v>
      </c>
      <c r="P60" s="5"/>
      <c r="Q60" s="5"/>
    </row>
    <row r="61" spans="1:17" s="2" customFormat="1" ht="14.25">
      <c r="A61" s="5" t="s">
        <v>12</v>
      </c>
      <c r="B61" s="16">
        <v>2498.297248529</v>
      </c>
      <c r="C61" s="14"/>
      <c r="E61" s="3">
        <f>B61/$E$3*$F$3</f>
        <v>1219.7736786136195</v>
      </c>
      <c r="F61" s="3"/>
      <c r="H61" s="4">
        <v>1078.03836551662</v>
      </c>
      <c r="L61" s="5"/>
      <c r="M61" s="5"/>
      <c r="N61" s="6">
        <v>1078.03836551662</v>
      </c>
      <c r="O61" s="7">
        <f>N61/$N$4*$O$4</f>
        <v>2498.2972485289993</v>
      </c>
      <c r="P61" s="5"/>
      <c r="Q61" s="5"/>
    </row>
    <row r="62" spans="1:17" s="2" customFormat="1" ht="14.25">
      <c r="A62" s="5" t="s">
        <v>14</v>
      </c>
      <c r="B62" s="16">
        <v>0</v>
      </c>
      <c r="C62" s="14"/>
      <c r="E62" s="3">
        <f>B62/$E$3*$F$3</f>
        <v>0</v>
      </c>
      <c r="F62" s="3"/>
      <c r="H62" s="4">
        <v>0</v>
      </c>
      <c r="L62" s="5"/>
      <c r="M62" s="5"/>
      <c r="N62" s="6">
        <v>0</v>
      </c>
      <c r="O62" s="7">
        <f>N62/$N$4*$O$4</f>
        <v>0</v>
      </c>
      <c r="P62" s="5"/>
      <c r="Q62" s="5"/>
    </row>
    <row r="63" spans="1:17" s="2" customFormat="1" ht="14.25">
      <c r="A63" s="5" t="s">
        <v>63</v>
      </c>
      <c r="B63" s="16">
        <v>166.326854861306</v>
      </c>
      <c r="C63" s="14"/>
      <c r="E63" s="3">
        <f>B63/$E$3*$F$3</f>
        <v>81.20775849465689</v>
      </c>
      <c r="F63" s="3"/>
      <c r="H63" s="4">
        <v>71.771575965101</v>
      </c>
      <c r="L63" s="5"/>
      <c r="M63" s="5"/>
      <c r="N63" s="6">
        <v>71.771575965101</v>
      </c>
      <c r="O63" s="7">
        <f>N63/$N$4*$O$4</f>
        <v>166.32685486130552</v>
      </c>
      <c r="P63" s="5"/>
      <c r="Q63" s="5"/>
    </row>
    <row r="64" spans="1:17" s="2" customFormat="1" ht="14.25">
      <c r="A64" s="5" t="s">
        <v>64</v>
      </c>
      <c r="B64" s="16">
        <v>159.538003642477</v>
      </c>
      <c r="C64" s="14"/>
      <c r="E64" s="3">
        <f>B64/$E$3*$F$3</f>
        <v>77.89315610711978</v>
      </c>
      <c r="F64" s="3"/>
      <c r="H64" s="4">
        <v>68.8421238848928</v>
      </c>
      <c r="L64" s="5"/>
      <c r="M64" s="5"/>
      <c r="N64" s="6">
        <v>68.8421238848928</v>
      </c>
      <c r="O64" s="7">
        <f>N64/$N$4*$O$4</f>
        <v>159.53800364247672</v>
      </c>
      <c r="P64" s="5"/>
      <c r="Q64" s="5"/>
    </row>
    <row r="65" spans="1:17" s="2" customFormat="1" ht="14.25">
      <c r="A65" s="5" t="s">
        <v>65</v>
      </c>
      <c r="B65" s="16">
        <v>108.621619501261</v>
      </c>
      <c r="C65" s="14"/>
      <c r="E65" s="3">
        <f>B65/$E$3*$F$3</f>
        <v>53.03363820059222</v>
      </c>
      <c r="F65" s="3"/>
      <c r="H65" s="4">
        <v>46.8712332833313</v>
      </c>
      <c r="L65" s="5"/>
      <c r="M65" s="5"/>
      <c r="N65" s="6">
        <v>46.8712332833313</v>
      </c>
      <c r="O65" s="7">
        <f>N65/$N$4*$O$4</f>
        <v>108.62161950126084</v>
      </c>
      <c r="P65" s="5"/>
      <c r="Q65" s="5"/>
    </row>
    <row r="66" spans="1:17" s="2" customFormat="1" ht="14.25">
      <c r="A66" s="15" t="s">
        <v>66</v>
      </c>
      <c r="B66" s="16">
        <v>187.82488372093</v>
      </c>
      <c r="C66" s="14"/>
      <c r="E66" s="3">
        <f>B66/$E$3*$F$3</f>
        <v>91.70399938852381</v>
      </c>
      <c r="F66" s="3"/>
      <c r="H66" s="4">
        <v>81.0481742190937</v>
      </c>
      <c r="L66" s="5"/>
      <c r="M66" s="5"/>
      <c r="N66" s="6">
        <v>81.0481742190937</v>
      </c>
      <c r="O66" s="7">
        <f>N66/$N$4*$O$4</f>
        <v>187.82488372093016</v>
      </c>
      <c r="P66" s="5"/>
      <c r="Q66" s="5"/>
    </row>
    <row r="67" spans="1:17" s="2" customFormat="1" ht="14.25">
      <c r="A67" s="17" t="s">
        <v>67</v>
      </c>
      <c r="B67" s="16">
        <v>79.2032642196694</v>
      </c>
      <c r="C67" s="14"/>
      <c r="E67" s="3">
        <f>B67/$E$3*$F$3</f>
        <v>38.67036118793179</v>
      </c>
      <c r="F67" s="3"/>
      <c r="H67" s="4">
        <v>34.1769409357624</v>
      </c>
      <c r="L67" s="5"/>
      <c r="M67" s="5"/>
      <c r="N67" s="6">
        <v>34.1769409357624</v>
      </c>
      <c r="O67" s="7">
        <f>N67/$N$4*$O$4</f>
        <v>79.20326421966935</v>
      </c>
      <c r="P67" s="5"/>
      <c r="Q67" s="5"/>
    </row>
    <row r="68" spans="1:17" s="2" customFormat="1" ht="14.25">
      <c r="A68" s="17" t="s">
        <v>28</v>
      </c>
      <c r="B68" s="16">
        <v>600.813332866349</v>
      </c>
      <c r="C68" s="14"/>
      <c r="E68" s="3">
        <f>B68/$E$3*$F$3</f>
        <v>293.3423112970253</v>
      </c>
      <c r="F68" s="3"/>
      <c r="H68" s="4">
        <v>259.256509098426</v>
      </c>
      <c r="L68" s="5"/>
      <c r="M68" s="5"/>
      <c r="N68" s="6">
        <v>259.256509098426</v>
      </c>
      <c r="O68" s="7">
        <f>N68/$N$4*$O$4</f>
        <v>600.8133328663484</v>
      </c>
      <c r="P68" s="5"/>
      <c r="Q68" s="5"/>
    </row>
    <row r="69" spans="1:17" s="2" customFormat="1" ht="14.25">
      <c r="A69" s="17" t="s">
        <v>68</v>
      </c>
      <c r="B69" s="16">
        <v>401.673697114038</v>
      </c>
      <c r="C69" s="14"/>
      <c r="E69" s="3">
        <f>B69/$E$3*$F$3</f>
        <v>196.11397459593994</v>
      </c>
      <c r="F69" s="3"/>
      <c r="H69" s="4">
        <v>173.325914745652</v>
      </c>
      <c r="L69" s="5"/>
      <c r="M69" s="5"/>
      <c r="N69" s="6">
        <v>173.325914745652</v>
      </c>
      <c r="O69" s="7">
        <f>N69/$N$4*$O$4</f>
        <v>401.673697114037</v>
      </c>
      <c r="P69" s="5"/>
      <c r="Q69" s="5"/>
    </row>
    <row r="70" spans="1:17" s="2" customFormat="1" ht="13.5">
      <c r="A70" s="15" t="s">
        <v>69</v>
      </c>
      <c r="B70" s="22">
        <v>8310.68536704959</v>
      </c>
      <c r="C70" s="14"/>
      <c r="E70" s="3">
        <f>B70/$E$3*$F$3</f>
        <v>4057.625756076554</v>
      </c>
      <c r="F70" s="3"/>
      <c r="H70" s="4">
        <v>3586.13758818821</v>
      </c>
      <c r="L70" s="5"/>
      <c r="M70" s="5"/>
      <c r="N70" s="6">
        <v>3586.13758818821</v>
      </c>
      <c r="O70" s="7">
        <f>N70/$N$4*$O$4</f>
        <v>8310.685367049586</v>
      </c>
      <c r="P70" s="5"/>
      <c r="Q70" s="5"/>
    </row>
    <row r="71" spans="1:17" s="2" customFormat="1" ht="14.25">
      <c r="A71" s="15" t="s">
        <v>10</v>
      </c>
      <c r="B71" s="23">
        <v>4790.66601008686</v>
      </c>
      <c r="C71" s="14"/>
      <c r="E71" s="3">
        <f>B71/$E$3*$F$3</f>
        <v>2339.004418138617</v>
      </c>
      <c r="F71" s="3"/>
      <c r="H71" s="4">
        <v>2067.21668460026</v>
      </c>
      <c r="L71" s="5"/>
      <c r="M71" s="5"/>
      <c r="N71" s="6">
        <v>2067.21668460026</v>
      </c>
      <c r="O71" s="7">
        <f>N71/$N$4*$O$4</f>
        <v>4790.666010086864</v>
      </c>
      <c r="P71" s="5"/>
      <c r="Q71" s="5"/>
    </row>
    <row r="72" spans="1:17" s="2" customFormat="1" ht="14.25">
      <c r="A72" s="15" t="s">
        <v>12</v>
      </c>
      <c r="B72" s="23">
        <v>2653.30935135892</v>
      </c>
      <c r="C72" s="14"/>
      <c r="E72" s="3">
        <f>B72/$E$3*$F$3</f>
        <v>1295.4570997957126</v>
      </c>
      <c r="F72" s="3"/>
      <c r="H72" s="4">
        <v>1144.92752134804</v>
      </c>
      <c r="L72" s="5"/>
      <c r="M72" s="5"/>
      <c r="N72" s="6">
        <v>1144.92752134804</v>
      </c>
      <c r="O72" s="7">
        <f>N72/$N$4*$O$4</f>
        <v>2653.3093513589224</v>
      </c>
      <c r="P72" s="5"/>
      <c r="Q72" s="5"/>
    </row>
    <row r="73" spans="1:17" s="2" customFormat="1" ht="14.25">
      <c r="A73" s="17" t="s">
        <v>14</v>
      </c>
      <c r="B73" s="23">
        <v>0</v>
      </c>
      <c r="C73" s="14"/>
      <c r="E73" s="3">
        <f>B73/$E$3*$F$3</f>
        <v>0</v>
      </c>
      <c r="F73" s="3"/>
      <c r="H73" s="4">
        <v>0</v>
      </c>
      <c r="L73" s="5"/>
      <c r="M73" s="5"/>
      <c r="N73" s="6">
        <v>0</v>
      </c>
      <c r="O73" s="7">
        <f>N73/$N$4*$O$4</f>
        <v>0</v>
      </c>
      <c r="P73" s="5"/>
      <c r="Q73" s="5"/>
    </row>
    <row r="74" spans="1:17" s="2" customFormat="1" ht="13.5">
      <c r="A74" s="15" t="s">
        <v>66</v>
      </c>
      <c r="B74" s="22">
        <v>82.5976898290838</v>
      </c>
      <c r="C74" s="14"/>
      <c r="E74" s="3">
        <f>B74/$E$3*$F$3</f>
        <v>40.32766238170029</v>
      </c>
      <c r="F74" s="3"/>
      <c r="H74" s="4">
        <v>35.6416669758665</v>
      </c>
      <c r="L74" s="5"/>
      <c r="M74" s="5"/>
      <c r="N74" s="6">
        <v>35.6416669758665</v>
      </c>
      <c r="O74" s="7">
        <f>N74/$N$4*$O$4</f>
        <v>82.59768982908373</v>
      </c>
      <c r="P74" s="5"/>
      <c r="Q74" s="5"/>
    </row>
    <row r="75" spans="1:17" s="2" customFormat="1" ht="13.5">
      <c r="A75" s="17" t="s">
        <v>70</v>
      </c>
      <c r="B75" s="22">
        <v>359.809114597927</v>
      </c>
      <c r="C75" s="14"/>
      <c r="E75" s="3">
        <f>B75/$E$3*$F$3</f>
        <v>175.6739265394617</v>
      </c>
      <c r="F75" s="3"/>
      <c r="H75" s="4">
        <v>155.260960251035</v>
      </c>
      <c r="L75" s="5"/>
      <c r="M75" s="5"/>
      <c r="N75" s="6">
        <v>155.260960251035</v>
      </c>
      <c r="O75" s="7">
        <f>N75/$N$4*$O$4</f>
        <v>359.8091145979266</v>
      </c>
      <c r="P75" s="5"/>
      <c r="Q75" s="5"/>
    </row>
    <row r="76" spans="1:17" s="2" customFormat="1" ht="13.5">
      <c r="A76" s="17" t="s">
        <v>28</v>
      </c>
      <c r="B76" s="22">
        <v>0</v>
      </c>
      <c r="C76" s="14"/>
      <c r="E76" s="3">
        <f>B76/$E$3*$F$3</f>
        <v>0</v>
      </c>
      <c r="F76" s="3"/>
      <c r="H76" s="4">
        <v>0</v>
      </c>
      <c r="L76" s="5"/>
      <c r="M76" s="5"/>
      <c r="N76" s="6">
        <v>0</v>
      </c>
      <c r="O76" s="7">
        <f>N76/$N$4*$O$4</f>
        <v>0</v>
      </c>
      <c r="P76" s="5"/>
      <c r="Q76" s="5"/>
    </row>
    <row r="77" spans="1:17" s="2" customFormat="1" ht="13.5">
      <c r="A77" s="17" t="s">
        <v>71</v>
      </c>
      <c r="B77" s="22">
        <v>424.3032011768</v>
      </c>
      <c r="C77" s="14"/>
      <c r="E77" s="3">
        <f>B77/$E$3*$F$3</f>
        <v>207.16264922106296</v>
      </c>
      <c r="F77" s="3"/>
      <c r="H77" s="4">
        <v>183.090755013013</v>
      </c>
      <c r="L77" s="5"/>
      <c r="M77" s="5"/>
      <c r="N77" s="6">
        <v>183.090755013013</v>
      </c>
      <c r="O77" s="7">
        <f>N77/$N$4*$O$4</f>
        <v>424.30320117680037</v>
      </c>
      <c r="P77" s="5"/>
      <c r="Q77" s="5"/>
    </row>
    <row r="78" spans="1:17" s="2" customFormat="1" ht="13.5">
      <c r="A78" s="17" t="s">
        <v>72</v>
      </c>
      <c r="B78" s="22">
        <v>1785.46787055198</v>
      </c>
      <c r="C78" s="14"/>
      <c r="E78" s="3">
        <f>B78/$E$3*$F$3</f>
        <v>871.7404279222357</v>
      </c>
      <c r="F78" s="3"/>
      <c r="H78" s="4">
        <v>770.445897094758</v>
      </c>
      <c r="L78" s="5"/>
      <c r="M78" s="5"/>
      <c r="N78" s="6">
        <v>770.445897094758</v>
      </c>
      <c r="O78" s="7">
        <f>N78/$N$4*$O$4</f>
        <v>1785.4678705519746</v>
      </c>
      <c r="P78" s="5"/>
      <c r="Q78" s="5"/>
    </row>
    <row r="79" spans="1:17" s="2" customFormat="1" ht="14.25">
      <c r="A79" s="15" t="s">
        <v>10</v>
      </c>
      <c r="B79" s="16">
        <v>1086.21619501261</v>
      </c>
      <c r="C79" s="14"/>
      <c r="E79" s="3">
        <f>B79/$E$3*$F$3</f>
        <v>530.3363820059221</v>
      </c>
      <c r="F79" s="3"/>
      <c r="H79" s="4">
        <v>468.712332833313</v>
      </c>
      <c r="L79" s="5"/>
      <c r="M79" s="5"/>
      <c r="N79" s="6">
        <v>468.712332833313</v>
      </c>
      <c r="O79" s="7">
        <f>N79/$N$4*$O$4</f>
        <v>1086.2161950126083</v>
      </c>
      <c r="P79" s="5"/>
      <c r="Q79" s="5"/>
    </row>
    <row r="80" spans="1:17" s="2" customFormat="1" ht="14.25">
      <c r="A80" s="15" t="s">
        <v>12</v>
      </c>
      <c r="B80" s="16">
        <v>551.028423928271</v>
      </c>
      <c r="C80" s="14"/>
      <c r="E80" s="3">
        <f>B80/$E$3*$F$3</f>
        <v>269.0352271217538</v>
      </c>
      <c r="F80" s="3"/>
      <c r="H80" s="4">
        <v>237.773860510233</v>
      </c>
      <c r="L80" s="5"/>
      <c r="M80" s="5"/>
      <c r="N80" s="6">
        <v>237.773860510233</v>
      </c>
      <c r="O80" s="7">
        <f>N80/$N$4*$O$4</f>
        <v>551.0284239282716</v>
      </c>
      <c r="P80" s="5"/>
      <c r="Q80" s="5"/>
    </row>
    <row r="81" spans="1:17" s="2" customFormat="1" ht="14.25">
      <c r="A81" s="15" t="s">
        <v>14</v>
      </c>
      <c r="B81" s="16">
        <v>0</v>
      </c>
      <c r="C81" s="14"/>
      <c r="E81" s="3">
        <f>B81/$E$3*$F$3</f>
        <v>0</v>
      </c>
      <c r="F81" s="3"/>
      <c r="H81" s="4">
        <v>0</v>
      </c>
      <c r="L81" s="5"/>
      <c r="M81" s="5"/>
      <c r="N81" s="6">
        <v>0</v>
      </c>
      <c r="O81" s="7">
        <f>N81/$N$4*$O$4</f>
        <v>0</v>
      </c>
      <c r="P81" s="5"/>
      <c r="Q81" s="5"/>
    </row>
    <row r="82" spans="1:17" s="2" customFormat="1" ht="14.25">
      <c r="A82" s="24" t="s">
        <v>73</v>
      </c>
      <c r="B82" s="16">
        <v>35.0757312972822</v>
      </c>
      <c r="C82" s="14"/>
      <c r="E82" s="3">
        <f>B82/$E$3*$F$3</f>
        <v>17.12544566894124</v>
      </c>
      <c r="F82" s="3"/>
      <c r="H82" s="4">
        <v>15.1355024144091</v>
      </c>
      <c r="L82" s="5"/>
      <c r="M82" s="5"/>
      <c r="N82" s="6">
        <v>15.1355024144091</v>
      </c>
      <c r="O82" s="7">
        <f>N82/$N$4*$O$4</f>
        <v>35.07573129728222</v>
      </c>
      <c r="P82" s="5"/>
      <c r="Q82" s="5"/>
    </row>
    <row r="83" spans="1:17" s="2" customFormat="1" ht="14.25">
      <c r="A83" s="17" t="s">
        <v>74</v>
      </c>
      <c r="B83" s="16">
        <v>0</v>
      </c>
      <c r="C83" s="14"/>
      <c r="E83" s="3">
        <f>B83/$E$3*$F$3</f>
        <v>0</v>
      </c>
      <c r="F83" s="3"/>
      <c r="H83" s="4">
        <v>0</v>
      </c>
      <c r="L83" s="5"/>
      <c r="M83" s="5"/>
      <c r="N83" s="6">
        <v>0</v>
      </c>
      <c r="O83" s="7">
        <f>N83/$N$4*$O$4</f>
        <v>0</v>
      </c>
      <c r="P83" s="5"/>
      <c r="Q83" s="5"/>
    </row>
    <row r="84" spans="1:17" s="2" customFormat="1" ht="14.25">
      <c r="A84" s="17" t="s">
        <v>66</v>
      </c>
      <c r="B84" s="16">
        <v>54.3108097506304</v>
      </c>
      <c r="C84" s="14"/>
      <c r="E84" s="3">
        <f>B84/$E$3*$F$3</f>
        <v>26.51681910029606</v>
      </c>
      <c r="F84" s="3"/>
      <c r="H84" s="4">
        <v>23.4356166416657</v>
      </c>
      <c r="L84" s="5"/>
      <c r="M84" s="5"/>
      <c r="N84" s="6">
        <v>23.4356166416657</v>
      </c>
      <c r="O84" s="7">
        <f>N84/$N$4*$O$4</f>
        <v>54.31080975063053</v>
      </c>
      <c r="P84" s="5"/>
      <c r="Q84" s="5"/>
    </row>
    <row r="85" spans="1:17" s="2" customFormat="1" ht="14.25">
      <c r="A85" s="17" t="s">
        <v>28</v>
      </c>
      <c r="B85" s="16">
        <v>0</v>
      </c>
      <c r="C85" s="14"/>
      <c r="E85" s="3">
        <f>B85/$E$3*$F$3</f>
        <v>0</v>
      </c>
      <c r="F85" s="3"/>
      <c r="H85" s="4">
        <v>0</v>
      </c>
      <c r="L85" s="5"/>
      <c r="M85" s="5"/>
      <c r="N85" s="6">
        <v>0</v>
      </c>
      <c r="O85" s="7">
        <f>N85/$N$4*$O$4</f>
        <v>0</v>
      </c>
      <c r="P85" s="5"/>
      <c r="Q85" s="5"/>
    </row>
    <row r="86" spans="1:17" s="2" customFormat="1" ht="14.25">
      <c r="A86" s="5" t="s">
        <v>75</v>
      </c>
      <c r="B86" s="16">
        <v>58.836710563183</v>
      </c>
      <c r="C86" s="14"/>
      <c r="E86" s="3">
        <f>B86/$E$3*$F$3</f>
        <v>28.726554025320763</v>
      </c>
      <c r="F86" s="3"/>
      <c r="H86" s="4">
        <v>25.3885846951378</v>
      </c>
      <c r="L86" s="5"/>
      <c r="M86" s="5"/>
      <c r="N86" s="6">
        <v>25.3885846951378</v>
      </c>
      <c r="O86" s="7">
        <f>N86/$N$4*$O$4</f>
        <v>58.836710563182976</v>
      </c>
      <c r="P86" s="5"/>
      <c r="Q86" s="5"/>
    </row>
    <row r="87" spans="1:17" s="2" customFormat="1" ht="13.5">
      <c r="A87" s="15" t="s">
        <v>76</v>
      </c>
      <c r="B87" s="13">
        <v>0</v>
      </c>
      <c r="C87" s="14"/>
      <c r="E87" s="3">
        <f>B87/$E$3*$F$3</f>
        <v>0</v>
      </c>
      <c r="F87" s="3"/>
      <c r="H87" s="4">
        <v>0</v>
      </c>
      <c r="L87" s="5"/>
      <c r="M87" s="5"/>
      <c r="N87" s="6">
        <v>0</v>
      </c>
      <c r="O87" s="7">
        <f>N87/$N$4*$O$4</f>
        <v>0</v>
      </c>
      <c r="P87" s="5"/>
      <c r="Q87" s="5"/>
    </row>
    <row r="88" spans="1:17" s="2" customFormat="1" ht="13.5">
      <c r="A88" s="15" t="s">
        <v>10</v>
      </c>
      <c r="B88" s="13">
        <v>0</v>
      </c>
      <c r="C88" s="14"/>
      <c r="E88" s="3">
        <f>B88/$E$3*$F$3</f>
        <v>0</v>
      </c>
      <c r="F88" s="3"/>
      <c r="H88" s="4">
        <v>0</v>
      </c>
      <c r="L88" s="5"/>
      <c r="M88" s="5"/>
      <c r="N88" s="6">
        <v>0</v>
      </c>
      <c r="O88" s="7">
        <f>N88/$N$4*$O$4</f>
        <v>0</v>
      </c>
      <c r="P88" s="5"/>
      <c r="Q88" s="5"/>
    </row>
    <row r="89" spans="1:17" s="2" customFormat="1" ht="13.5">
      <c r="A89" s="17" t="s">
        <v>12</v>
      </c>
      <c r="B89" s="13">
        <v>0</v>
      </c>
      <c r="C89" s="14"/>
      <c r="E89" s="3">
        <f>B89/$E$3*$F$3</f>
        <v>0</v>
      </c>
      <c r="F89" s="3"/>
      <c r="H89" s="4">
        <v>0</v>
      </c>
      <c r="L89" s="5"/>
      <c r="M89" s="5"/>
      <c r="N89" s="6">
        <v>0</v>
      </c>
      <c r="O89" s="7">
        <f>N89/$N$4*$O$4</f>
        <v>0</v>
      </c>
      <c r="P89" s="5"/>
      <c r="Q89" s="5"/>
    </row>
    <row r="90" spans="1:17" s="2" customFormat="1" ht="13.5">
      <c r="A90" s="17" t="s">
        <v>14</v>
      </c>
      <c r="B90" s="13">
        <v>0</v>
      </c>
      <c r="C90" s="14"/>
      <c r="E90" s="3">
        <f>B90/$E$3*$F$3</f>
        <v>0</v>
      </c>
      <c r="F90" s="3"/>
      <c r="H90" s="4">
        <v>0</v>
      </c>
      <c r="L90" s="5"/>
      <c r="M90" s="5"/>
      <c r="N90" s="6">
        <v>0</v>
      </c>
      <c r="O90" s="7">
        <f>N90/$N$4*$O$4</f>
        <v>0</v>
      </c>
      <c r="P90" s="5"/>
      <c r="Q90" s="5"/>
    </row>
    <row r="91" spans="1:17" s="2" customFormat="1" ht="13.5">
      <c r="A91" s="15" t="s">
        <v>77</v>
      </c>
      <c r="B91" s="13">
        <v>0</v>
      </c>
      <c r="C91" s="14"/>
      <c r="E91" s="3">
        <f>B91/$E$3*$F$3</f>
        <v>0</v>
      </c>
      <c r="F91" s="3"/>
      <c r="H91" s="4">
        <v>0</v>
      </c>
      <c r="L91" s="5"/>
      <c r="M91" s="5"/>
      <c r="N91" s="6">
        <v>0</v>
      </c>
      <c r="O91" s="7">
        <f>N91/$N$4*$O$4</f>
        <v>0</v>
      </c>
      <c r="P91" s="5"/>
      <c r="Q91" s="5"/>
    </row>
    <row r="92" spans="1:17" s="2" customFormat="1" ht="13.5">
      <c r="A92" s="15" t="s">
        <v>78</v>
      </c>
      <c r="B92" s="13">
        <v>0</v>
      </c>
      <c r="C92" s="14"/>
      <c r="E92" s="3">
        <f>B92/$E$3*$F$3</f>
        <v>0</v>
      </c>
      <c r="F92" s="3"/>
      <c r="H92" s="4">
        <v>0</v>
      </c>
      <c r="L92" s="5"/>
      <c r="M92" s="5"/>
      <c r="N92" s="6">
        <v>0</v>
      </c>
      <c r="O92" s="7">
        <f>N92/$N$4*$O$4</f>
        <v>0</v>
      </c>
      <c r="P92" s="5"/>
      <c r="Q92" s="5"/>
    </row>
    <row r="93" spans="1:17" s="2" customFormat="1" ht="13.5">
      <c r="A93" s="15" t="s">
        <v>66</v>
      </c>
      <c r="B93" s="13">
        <v>0</v>
      </c>
      <c r="C93" s="14"/>
      <c r="E93" s="3">
        <f>B93/$E$3*$F$3</f>
        <v>0</v>
      </c>
      <c r="F93" s="3"/>
      <c r="H93" s="4">
        <v>0</v>
      </c>
      <c r="L93" s="5"/>
      <c r="M93" s="5"/>
      <c r="N93" s="6">
        <v>0</v>
      </c>
      <c r="O93" s="7">
        <f>N93/$N$4*$O$4</f>
        <v>0</v>
      </c>
      <c r="P93" s="5"/>
      <c r="Q93" s="5"/>
    </row>
    <row r="94" spans="1:17" s="2" customFormat="1" ht="13.5">
      <c r="A94" s="15" t="s">
        <v>79</v>
      </c>
      <c r="B94" s="13">
        <v>0</v>
      </c>
      <c r="C94" s="14"/>
      <c r="E94" s="3">
        <f>B94/$E$3*$F$3</f>
        <v>0</v>
      </c>
      <c r="F94" s="3"/>
      <c r="H94" s="4">
        <v>0</v>
      </c>
      <c r="L94" s="5"/>
      <c r="M94" s="5"/>
      <c r="N94" s="6">
        <v>0</v>
      </c>
      <c r="O94" s="7">
        <f>N94/$N$4*$O$4</f>
        <v>0</v>
      </c>
      <c r="P94" s="5"/>
      <c r="Q94" s="5"/>
    </row>
    <row r="95" spans="1:17" s="2" customFormat="1" ht="13.5">
      <c r="A95" s="15" t="s">
        <v>80</v>
      </c>
      <c r="B95" s="13">
        <v>0</v>
      </c>
      <c r="C95" s="14"/>
      <c r="E95" s="3">
        <f>B95/$E$3*$F$3</f>
        <v>0</v>
      </c>
      <c r="F95" s="3"/>
      <c r="H95" s="4">
        <v>0</v>
      </c>
      <c r="L95" s="5"/>
      <c r="M95" s="5"/>
      <c r="N95" s="6">
        <v>0</v>
      </c>
      <c r="O95" s="7">
        <f>N95/$N$4*$O$4</f>
        <v>0</v>
      </c>
      <c r="P95" s="5"/>
      <c r="Q95" s="5"/>
    </row>
    <row r="96" spans="1:17" s="2" customFormat="1" ht="13.5">
      <c r="A96" s="15" t="s">
        <v>81</v>
      </c>
      <c r="B96" s="13">
        <v>0</v>
      </c>
      <c r="C96" s="14"/>
      <c r="E96" s="3">
        <f>B96/$E$3*$F$3</f>
        <v>0</v>
      </c>
      <c r="F96" s="3"/>
      <c r="H96" s="4">
        <v>0</v>
      </c>
      <c r="L96" s="5"/>
      <c r="M96" s="5"/>
      <c r="N96" s="6">
        <v>0</v>
      </c>
      <c r="O96" s="7">
        <f>N96/$N$4*$O$4</f>
        <v>0</v>
      </c>
      <c r="P96" s="5"/>
      <c r="Q96" s="5"/>
    </row>
    <row r="97" spans="1:17" s="2" customFormat="1" ht="13.5">
      <c r="A97" s="15" t="s">
        <v>82</v>
      </c>
      <c r="B97" s="13">
        <v>0</v>
      </c>
      <c r="C97" s="14"/>
      <c r="E97" s="3">
        <f>B97/$E$3*$F$3</f>
        <v>0</v>
      </c>
      <c r="F97" s="3"/>
      <c r="H97" s="4">
        <v>0</v>
      </c>
      <c r="L97" s="5"/>
      <c r="M97" s="5"/>
      <c r="N97" s="6">
        <v>0</v>
      </c>
      <c r="O97" s="7">
        <f>N97/$N$4*$O$4</f>
        <v>0</v>
      </c>
      <c r="P97" s="5"/>
      <c r="Q97" s="5"/>
    </row>
    <row r="98" spans="1:17" s="2" customFormat="1" ht="13.5">
      <c r="A98" s="17" t="s">
        <v>28</v>
      </c>
      <c r="B98" s="13">
        <v>0</v>
      </c>
      <c r="C98" s="14"/>
      <c r="E98" s="3">
        <f>B98/$E$3*$F$3</f>
        <v>0</v>
      </c>
      <c r="F98" s="3"/>
      <c r="H98" s="4">
        <v>0</v>
      </c>
      <c r="L98" s="5"/>
      <c r="M98" s="5"/>
      <c r="N98" s="6">
        <v>0</v>
      </c>
      <c r="O98" s="7">
        <f>N98/$N$4*$O$4</f>
        <v>0</v>
      </c>
      <c r="P98" s="5"/>
      <c r="Q98" s="5"/>
    </row>
    <row r="99" spans="1:17" s="2" customFormat="1" ht="13.5">
      <c r="A99" s="17" t="s">
        <v>83</v>
      </c>
      <c r="B99" s="13">
        <v>0</v>
      </c>
      <c r="C99" s="14"/>
      <c r="E99" s="3">
        <f>B99/$E$3*$F$3</f>
        <v>0</v>
      </c>
      <c r="F99" s="3"/>
      <c r="H99" s="4">
        <v>0</v>
      </c>
      <c r="L99" s="5"/>
      <c r="M99" s="5"/>
      <c r="N99" s="6">
        <v>0</v>
      </c>
      <c r="O99" s="7">
        <f>N99/$N$4*$O$4</f>
        <v>0</v>
      </c>
      <c r="P99" s="5"/>
      <c r="Q99" s="5"/>
    </row>
    <row r="100" spans="1:17" s="2" customFormat="1" ht="13.5">
      <c r="A100" s="25" t="s">
        <v>84</v>
      </c>
      <c r="B100" s="13">
        <v>2403.2533314654</v>
      </c>
      <c r="C100" s="14"/>
      <c r="E100" s="3">
        <f>B100/$E$3*$F$3</f>
        <v>1173.3692451881032</v>
      </c>
      <c r="F100" s="3"/>
      <c r="H100" s="4">
        <v>1037.0260363937</v>
      </c>
      <c r="L100" s="5"/>
      <c r="M100" s="5"/>
      <c r="N100" s="6">
        <v>1037.0260363937</v>
      </c>
      <c r="O100" s="7">
        <f>N100/$N$4*$O$4</f>
        <v>2403.2533314653842</v>
      </c>
      <c r="P100" s="5"/>
      <c r="Q100" s="5"/>
    </row>
    <row r="101" spans="1:17" s="2" customFormat="1" ht="14.25">
      <c r="A101" s="15" t="s">
        <v>10</v>
      </c>
      <c r="B101" s="16">
        <v>1579.53938358083</v>
      </c>
      <c r="C101" s="14"/>
      <c r="E101" s="3">
        <f>B101/$E$3*$F$3</f>
        <v>771.1974888336084</v>
      </c>
      <c r="F101" s="3"/>
      <c r="H101" s="4">
        <v>681.585850661776</v>
      </c>
      <c r="L101" s="5"/>
      <c r="M101" s="5"/>
      <c r="N101" s="6">
        <v>681.585850661776</v>
      </c>
      <c r="O101" s="7">
        <f>N101/$N$4*$O$4</f>
        <v>1579.5393835808347</v>
      </c>
      <c r="P101" s="5"/>
      <c r="Q101" s="5"/>
    </row>
    <row r="102" spans="1:17" s="2" customFormat="1" ht="14.25">
      <c r="A102" s="15" t="s">
        <v>12</v>
      </c>
      <c r="B102" s="16">
        <v>551.028423928271</v>
      </c>
      <c r="C102" s="14"/>
      <c r="E102" s="3">
        <f>B102/$E$3*$F$3</f>
        <v>269.0352271217538</v>
      </c>
      <c r="F102" s="3"/>
      <c r="H102" s="4">
        <v>237.773860510233</v>
      </c>
      <c r="L102" s="5"/>
      <c r="M102" s="5"/>
      <c r="N102" s="6">
        <v>237.773860510233</v>
      </c>
      <c r="O102" s="7">
        <f>N102/$N$4*$O$4</f>
        <v>551.0284239282716</v>
      </c>
      <c r="P102" s="5"/>
      <c r="Q102" s="5"/>
    </row>
    <row r="103" spans="1:17" s="2" customFormat="1" ht="14.25">
      <c r="A103" s="15" t="s">
        <v>14</v>
      </c>
      <c r="B103" s="16">
        <v>0</v>
      </c>
      <c r="C103" s="14"/>
      <c r="E103" s="3">
        <f>B103/$E$3*$F$3</f>
        <v>0</v>
      </c>
      <c r="F103" s="3"/>
      <c r="H103" s="4">
        <v>0</v>
      </c>
      <c r="L103" s="5"/>
      <c r="M103" s="5"/>
      <c r="N103" s="6">
        <v>0</v>
      </c>
      <c r="O103" s="7">
        <f>N103/$N$4*$O$4</f>
        <v>0</v>
      </c>
      <c r="P103" s="5"/>
      <c r="Q103" s="5"/>
    </row>
    <row r="104" spans="1:17" s="2" customFormat="1" ht="14.25">
      <c r="A104" s="17" t="s">
        <v>85</v>
      </c>
      <c r="B104" s="16">
        <v>117.673421126366</v>
      </c>
      <c r="C104" s="14"/>
      <c r="E104" s="3">
        <f>B104/$E$3*$F$3</f>
        <v>57.453108050641525</v>
      </c>
      <c r="F104" s="3"/>
      <c r="H104" s="4">
        <v>50.7771693902756</v>
      </c>
      <c r="L104" s="5"/>
      <c r="M104" s="5"/>
      <c r="N104" s="6">
        <v>50.7771693902756</v>
      </c>
      <c r="O104" s="7">
        <f>N104/$N$4*$O$4</f>
        <v>117.67342112636595</v>
      </c>
      <c r="P104" s="5"/>
      <c r="Q104" s="5"/>
    </row>
    <row r="105" spans="1:17" s="2" customFormat="1" ht="14.25">
      <c r="A105" s="17" t="s">
        <v>86</v>
      </c>
      <c r="B105" s="16">
        <v>0</v>
      </c>
      <c r="C105" s="14"/>
      <c r="E105" s="3">
        <f>B105/$E$3*$F$3</f>
        <v>0</v>
      </c>
      <c r="F105" s="3"/>
      <c r="H105" s="4">
        <v>0</v>
      </c>
      <c r="L105" s="5"/>
      <c r="M105" s="5"/>
      <c r="N105" s="6">
        <v>0</v>
      </c>
      <c r="O105" s="7">
        <f>N105/$N$4*$O$4</f>
        <v>0</v>
      </c>
      <c r="P105" s="5"/>
      <c r="Q105" s="5"/>
    </row>
    <row r="106" spans="1:17" s="2" customFormat="1" ht="14.25">
      <c r="A106" s="17" t="s">
        <v>87</v>
      </c>
      <c r="B106" s="16">
        <v>0</v>
      </c>
      <c r="C106" s="14"/>
      <c r="E106" s="3">
        <f>B106/$E$3*$F$3</f>
        <v>0</v>
      </c>
      <c r="F106" s="3"/>
      <c r="H106" s="4">
        <v>0</v>
      </c>
      <c r="L106" s="5"/>
      <c r="M106" s="5"/>
      <c r="N106" s="6">
        <v>0</v>
      </c>
      <c r="O106" s="7">
        <f>N106/$N$4*$O$4</f>
        <v>0</v>
      </c>
      <c r="P106" s="5"/>
      <c r="Q106" s="5"/>
    </row>
    <row r="107" spans="1:17" s="2" customFormat="1" ht="14.25">
      <c r="A107" s="15" t="s">
        <v>28</v>
      </c>
      <c r="B107" s="16">
        <v>0</v>
      </c>
      <c r="C107" s="14"/>
      <c r="E107" s="3">
        <f>B107/$E$3*$F$3</f>
        <v>0</v>
      </c>
      <c r="F107" s="3"/>
      <c r="H107" s="4">
        <v>0</v>
      </c>
      <c r="L107" s="5"/>
      <c r="M107" s="5"/>
      <c r="N107" s="6">
        <v>0</v>
      </c>
      <c r="O107" s="7">
        <f>N107/$N$4*$O$4</f>
        <v>0</v>
      </c>
      <c r="P107" s="5"/>
      <c r="Q107" s="5"/>
    </row>
    <row r="108" spans="1:17" s="2" customFormat="1" ht="14.25">
      <c r="A108" s="15" t="s">
        <v>88</v>
      </c>
      <c r="B108" s="16">
        <v>155.012102829924</v>
      </c>
      <c r="C108" s="14"/>
      <c r="E108" s="3">
        <f>B108/$E$3*$F$3</f>
        <v>75.68342118209488</v>
      </c>
      <c r="F108" s="3"/>
      <c r="H108" s="4">
        <v>66.8891558314207</v>
      </c>
      <c r="L108" s="5"/>
      <c r="M108" s="5"/>
      <c r="N108" s="6">
        <v>66.8891558314207</v>
      </c>
      <c r="O108" s="7">
        <f>N108/$N$4*$O$4</f>
        <v>155.0121028299243</v>
      </c>
      <c r="P108" s="5"/>
      <c r="Q108" s="5"/>
    </row>
    <row r="109" spans="1:17" s="2" customFormat="1" ht="13.5">
      <c r="A109" s="5" t="s">
        <v>89</v>
      </c>
      <c r="B109" s="13">
        <v>2181.48419165032</v>
      </c>
      <c r="C109" s="14"/>
      <c r="E109" s="3">
        <f>B109/$E$3*$F$3</f>
        <v>1065.0922338618911</v>
      </c>
      <c r="F109" s="3"/>
      <c r="H109" s="4">
        <v>941.33060177357</v>
      </c>
      <c r="L109" s="5"/>
      <c r="M109" s="5"/>
      <c r="N109" s="6">
        <v>941.33060177357</v>
      </c>
      <c r="O109" s="7">
        <f>N109/$N$4*$O$4</f>
        <v>2181.484191650321</v>
      </c>
      <c r="P109" s="5"/>
      <c r="Q109" s="5"/>
    </row>
    <row r="110" spans="1:17" s="2" customFormat="1" ht="14.25">
      <c r="A110" s="15" t="s">
        <v>10</v>
      </c>
      <c r="B110" s="16">
        <v>1370.21647100028</v>
      </c>
      <c r="C110" s="14"/>
      <c r="E110" s="3">
        <f>B110/$E$3*$F$3</f>
        <v>668.9972485512196</v>
      </c>
      <c r="F110" s="3"/>
      <c r="H110" s="4">
        <v>591.26107818869</v>
      </c>
      <c r="L110" s="5"/>
      <c r="M110" s="5"/>
      <c r="N110" s="6">
        <v>591.26107818869</v>
      </c>
      <c r="O110" s="7">
        <f>N110/$N$4*$O$4</f>
        <v>1370.216471000281</v>
      </c>
      <c r="P110" s="5"/>
      <c r="Q110" s="5"/>
    </row>
    <row r="111" spans="1:17" s="2" customFormat="1" ht="14.25">
      <c r="A111" s="15" t="s">
        <v>12</v>
      </c>
      <c r="B111" s="16">
        <v>229.689466237041</v>
      </c>
      <c r="C111" s="14"/>
      <c r="E111" s="3">
        <f>B111/$E$3*$F$3</f>
        <v>112.14404744500204</v>
      </c>
      <c r="F111" s="3"/>
      <c r="H111" s="4">
        <v>99.113128713711</v>
      </c>
      <c r="L111" s="5"/>
      <c r="M111" s="5"/>
      <c r="N111" s="6">
        <v>99.113128713711</v>
      </c>
      <c r="O111" s="7">
        <f>N111/$N$4*$O$4</f>
        <v>229.6894662370412</v>
      </c>
      <c r="P111" s="5"/>
      <c r="Q111" s="5"/>
    </row>
    <row r="112" spans="1:17" s="2" customFormat="1" ht="14.25">
      <c r="A112" s="15" t="s">
        <v>14</v>
      </c>
      <c r="B112" s="16">
        <v>0</v>
      </c>
      <c r="C112" s="14"/>
      <c r="E112" s="3">
        <f>B112/$E$3*$F$3</f>
        <v>0</v>
      </c>
      <c r="F112" s="3"/>
      <c r="H112" s="4">
        <v>0</v>
      </c>
      <c r="L112" s="5"/>
      <c r="M112" s="5"/>
      <c r="N112" s="6">
        <v>0</v>
      </c>
      <c r="O112" s="7">
        <f>N112/$N$4*$O$4</f>
        <v>0</v>
      </c>
      <c r="P112" s="5"/>
      <c r="Q112" s="5"/>
    </row>
    <row r="113" spans="1:17" s="2" customFormat="1" ht="14.25">
      <c r="A113" s="17" t="s">
        <v>90</v>
      </c>
      <c r="B113" s="16">
        <v>0</v>
      </c>
      <c r="C113" s="14"/>
      <c r="E113" s="3">
        <f>B113/$E$3*$F$3</f>
        <v>0</v>
      </c>
      <c r="F113" s="3"/>
      <c r="H113" s="4">
        <v>0</v>
      </c>
      <c r="L113" s="5"/>
      <c r="M113" s="5"/>
      <c r="N113" s="6">
        <v>0</v>
      </c>
      <c r="O113" s="7">
        <f>N113/$N$4*$O$4</f>
        <v>0</v>
      </c>
      <c r="P113" s="5"/>
      <c r="Q113" s="5"/>
    </row>
    <row r="114" spans="1:17" s="2" customFormat="1" ht="14.25">
      <c r="A114" s="17" t="s">
        <v>91</v>
      </c>
      <c r="B114" s="16">
        <v>0</v>
      </c>
      <c r="C114" s="14"/>
      <c r="E114" s="3">
        <f>B114/$E$3*$F$3</f>
        <v>0</v>
      </c>
      <c r="F114" s="3"/>
      <c r="H114" s="4">
        <v>0</v>
      </c>
      <c r="L114" s="5"/>
      <c r="M114" s="5"/>
      <c r="N114" s="6">
        <v>0</v>
      </c>
      <c r="O114" s="7">
        <f>N114/$N$4*$O$4</f>
        <v>0</v>
      </c>
      <c r="P114" s="5"/>
      <c r="Q114" s="5"/>
    </row>
    <row r="115" spans="1:17" s="2" customFormat="1" ht="14.25">
      <c r="A115" s="17" t="s">
        <v>92</v>
      </c>
      <c r="B115" s="16">
        <v>0</v>
      </c>
      <c r="C115" s="14"/>
      <c r="E115" s="3">
        <f>B115/$E$3*$F$3</f>
        <v>0</v>
      </c>
      <c r="F115" s="3"/>
      <c r="H115" s="4">
        <v>0</v>
      </c>
      <c r="L115" s="5"/>
      <c r="M115" s="5"/>
      <c r="N115" s="6">
        <v>0</v>
      </c>
      <c r="O115" s="7">
        <f>N115/$N$4*$O$4</f>
        <v>0</v>
      </c>
      <c r="P115" s="5"/>
      <c r="Q115" s="5"/>
    </row>
    <row r="116" spans="1:17" s="2" customFormat="1" ht="14.25">
      <c r="A116" s="15" t="s">
        <v>93</v>
      </c>
      <c r="B116" s="16">
        <v>0</v>
      </c>
      <c r="C116" s="14"/>
      <c r="E116" s="3">
        <f>B116/$E$3*$F$3</f>
        <v>0</v>
      </c>
      <c r="F116" s="3"/>
      <c r="H116" s="4">
        <v>0</v>
      </c>
      <c r="L116" s="5"/>
      <c r="M116" s="5"/>
      <c r="N116" s="6">
        <v>0</v>
      </c>
      <c r="O116" s="7">
        <f>N116/$N$4*$O$4</f>
        <v>0</v>
      </c>
      <c r="P116" s="5"/>
      <c r="Q116" s="5"/>
    </row>
    <row r="117" spans="1:17" s="2" customFormat="1" ht="14.25">
      <c r="A117" s="15" t="s">
        <v>94</v>
      </c>
      <c r="B117" s="16">
        <v>272.68552395629</v>
      </c>
      <c r="C117" s="14"/>
      <c r="E117" s="3">
        <f>B117/$E$3*$F$3</f>
        <v>133.1365292327364</v>
      </c>
      <c r="F117" s="3"/>
      <c r="H117" s="4">
        <v>117.666325221696</v>
      </c>
      <c r="L117" s="5"/>
      <c r="M117" s="5"/>
      <c r="N117" s="6">
        <v>117.666325221696</v>
      </c>
      <c r="O117" s="7">
        <f>N117/$N$4*$O$4</f>
        <v>272.68552395628956</v>
      </c>
      <c r="P117" s="5"/>
      <c r="Q117" s="5"/>
    </row>
    <row r="118" spans="1:17" s="2" customFormat="1" ht="14.25">
      <c r="A118" s="15" t="s">
        <v>28</v>
      </c>
      <c r="B118" s="16">
        <v>0</v>
      </c>
      <c r="C118" s="14"/>
      <c r="E118" s="3">
        <f>B118/$E$3*$F$3</f>
        <v>0</v>
      </c>
      <c r="F118" s="3"/>
      <c r="H118" s="4">
        <v>0</v>
      </c>
      <c r="L118" s="5"/>
      <c r="M118" s="5"/>
      <c r="N118" s="6">
        <v>0</v>
      </c>
      <c r="O118" s="7">
        <f>N118/$N$4*$O$4</f>
        <v>0</v>
      </c>
      <c r="P118" s="5"/>
      <c r="Q118" s="5"/>
    </row>
    <row r="119" spans="1:17" s="2" customFormat="1" ht="14.25">
      <c r="A119" s="17" t="s">
        <v>95</v>
      </c>
      <c r="B119" s="16">
        <v>308.892730456711</v>
      </c>
      <c r="C119" s="14"/>
      <c r="E119" s="3">
        <f>B119/$E$3*$F$3</f>
        <v>150.81440863293412</v>
      </c>
      <c r="F119" s="3"/>
      <c r="H119" s="4">
        <v>133.290069649473</v>
      </c>
      <c r="L119" s="5"/>
      <c r="M119" s="5"/>
      <c r="N119" s="6">
        <v>133.290069649473</v>
      </c>
      <c r="O119" s="7">
        <f>N119/$N$4*$O$4</f>
        <v>308.89273045670956</v>
      </c>
      <c r="P119" s="5"/>
      <c r="Q119" s="5"/>
    </row>
    <row r="120" spans="1:17" s="2" customFormat="1" ht="13.5">
      <c r="A120" s="17" t="s">
        <v>96</v>
      </c>
      <c r="B120" s="13">
        <v>52.0478593443542</v>
      </c>
      <c r="C120" s="14"/>
      <c r="E120" s="3">
        <f>B120/$E$3*$F$3</f>
        <v>25.41195163778376</v>
      </c>
      <c r="F120" s="3"/>
      <c r="H120" s="4">
        <v>22.4591326149296</v>
      </c>
      <c r="L120" s="5"/>
      <c r="M120" s="5"/>
      <c r="N120" s="6">
        <v>22.4591326149296</v>
      </c>
      <c r="O120" s="7">
        <f>N120/$N$4*$O$4</f>
        <v>52.047859344354194</v>
      </c>
      <c r="P120" s="5"/>
      <c r="Q120" s="5"/>
    </row>
    <row r="121" spans="1:17" s="2" customFormat="1" ht="13.5">
      <c r="A121" s="17" t="s">
        <v>10</v>
      </c>
      <c r="B121" s="13">
        <v>0</v>
      </c>
      <c r="C121" s="14"/>
      <c r="E121" s="3">
        <f>B121/$E$3*$F$3</f>
        <v>0</v>
      </c>
      <c r="F121" s="3"/>
      <c r="H121" s="4">
        <v>0</v>
      </c>
      <c r="L121" s="5"/>
      <c r="M121" s="5"/>
      <c r="N121" s="6">
        <v>0</v>
      </c>
      <c r="O121" s="7">
        <f>N121/$N$4*$O$4</f>
        <v>0</v>
      </c>
      <c r="P121" s="5"/>
      <c r="Q121" s="5"/>
    </row>
    <row r="122" spans="1:17" s="2" customFormat="1" ht="13.5">
      <c r="A122" s="5" t="s">
        <v>12</v>
      </c>
      <c r="B122" s="13">
        <v>0</v>
      </c>
      <c r="C122" s="14"/>
      <c r="E122" s="3">
        <f>B122/$E$3*$F$3</f>
        <v>0</v>
      </c>
      <c r="F122" s="3"/>
      <c r="H122" s="4">
        <v>0</v>
      </c>
      <c r="L122" s="5"/>
      <c r="M122" s="5"/>
      <c r="N122" s="6">
        <v>0</v>
      </c>
      <c r="O122" s="7">
        <f>N122/$N$4*$O$4</f>
        <v>0</v>
      </c>
      <c r="P122" s="5"/>
      <c r="Q122" s="5"/>
    </row>
    <row r="123" spans="1:17" s="2" customFormat="1" ht="13.5">
      <c r="A123" s="15" t="s">
        <v>14</v>
      </c>
      <c r="B123" s="13">
        <v>0</v>
      </c>
      <c r="C123" s="14"/>
      <c r="E123" s="3">
        <f>B123/$E$3*$F$3</f>
        <v>0</v>
      </c>
      <c r="F123" s="3"/>
      <c r="H123" s="4">
        <v>0</v>
      </c>
      <c r="L123" s="5"/>
      <c r="M123" s="5"/>
      <c r="N123" s="6">
        <v>0</v>
      </c>
      <c r="O123" s="7">
        <f>N123/$N$4*$O$4</f>
        <v>0</v>
      </c>
      <c r="P123" s="5"/>
      <c r="Q123" s="5"/>
    </row>
    <row r="124" spans="1:17" s="2" customFormat="1" ht="13.5">
      <c r="A124" s="15" t="s">
        <v>97</v>
      </c>
      <c r="B124" s="13">
        <v>0</v>
      </c>
      <c r="C124" s="14"/>
      <c r="E124" s="3">
        <f>B124/$E$3*$F$3</f>
        <v>0</v>
      </c>
      <c r="F124" s="3"/>
      <c r="H124" s="4">
        <v>0</v>
      </c>
      <c r="L124" s="5"/>
      <c r="M124" s="5"/>
      <c r="N124" s="6">
        <v>0</v>
      </c>
      <c r="O124" s="7">
        <f>N124/$N$4*$O$4</f>
        <v>0</v>
      </c>
      <c r="P124" s="5"/>
      <c r="Q124" s="5"/>
    </row>
    <row r="125" spans="1:17" s="2" customFormat="1" ht="13.5">
      <c r="A125" s="15" t="s">
        <v>98</v>
      </c>
      <c r="B125" s="13">
        <v>0</v>
      </c>
      <c r="C125" s="14"/>
      <c r="E125" s="3">
        <f>B125/$E$3*$F$3</f>
        <v>0</v>
      </c>
      <c r="F125" s="3"/>
      <c r="H125" s="4">
        <v>0</v>
      </c>
      <c r="L125" s="5"/>
      <c r="M125" s="5"/>
      <c r="N125" s="6">
        <v>0</v>
      </c>
      <c r="O125" s="7">
        <f>N125/$N$4*$O$4</f>
        <v>0</v>
      </c>
      <c r="P125" s="5"/>
      <c r="Q125" s="5"/>
    </row>
    <row r="126" spans="1:17" s="2" customFormat="1" ht="13.5">
      <c r="A126" s="17" t="s">
        <v>99</v>
      </c>
      <c r="B126" s="13">
        <v>0</v>
      </c>
      <c r="C126" s="14"/>
      <c r="E126" s="3">
        <f>B126/$E$3*$F$3</f>
        <v>0</v>
      </c>
      <c r="F126" s="3"/>
      <c r="H126" s="4">
        <v>0</v>
      </c>
      <c r="L126" s="5"/>
      <c r="M126" s="5"/>
      <c r="N126" s="6">
        <v>0</v>
      </c>
      <c r="O126" s="7">
        <f>N126/$N$4*$O$4</f>
        <v>0</v>
      </c>
      <c r="P126" s="5"/>
      <c r="Q126" s="5"/>
    </row>
    <row r="127" spans="1:17" s="2" customFormat="1" ht="13.5">
      <c r="A127" s="15" t="s">
        <v>100</v>
      </c>
      <c r="B127" s="13">
        <v>0</v>
      </c>
      <c r="C127" s="14"/>
      <c r="E127" s="3">
        <f>B127/$E$3*$F$3</f>
        <v>0</v>
      </c>
      <c r="F127" s="3"/>
      <c r="H127" s="4">
        <v>0</v>
      </c>
      <c r="L127" s="5"/>
      <c r="M127" s="5"/>
      <c r="N127" s="6">
        <v>0</v>
      </c>
      <c r="O127" s="7">
        <f>N127/$N$4*$O$4</f>
        <v>0</v>
      </c>
      <c r="P127" s="5"/>
      <c r="Q127" s="5"/>
    </row>
    <row r="128" spans="1:17" s="2" customFormat="1" ht="13.5">
      <c r="A128" s="15" t="s">
        <v>101</v>
      </c>
      <c r="B128" s="13">
        <v>0</v>
      </c>
      <c r="C128" s="14"/>
      <c r="E128" s="3">
        <f>B128/$E$3*$F$3</f>
        <v>0</v>
      </c>
      <c r="F128" s="3"/>
      <c r="H128" s="4">
        <v>0</v>
      </c>
      <c r="L128" s="5"/>
      <c r="M128" s="5"/>
      <c r="N128" s="6">
        <v>0</v>
      </c>
      <c r="O128" s="7">
        <f>N128/$N$4*$O$4</f>
        <v>0</v>
      </c>
      <c r="P128" s="5"/>
      <c r="Q128" s="5"/>
    </row>
    <row r="129" spans="1:17" s="2" customFormat="1" ht="13.5">
      <c r="A129" s="15" t="s">
        <v>102</v>
      </c>
      <c r="B129" s="13">
        <v>0</v>
      </c>
      <c r="C129" s="14"/>
      <c r="E129" s="3">
        <f>B129/$E$3*$F$3</f>
        <v>0</v>
      </c>
      <c r="F129" s="3"/>
      <c r="H129" s="4">
        <v>0</v>
      </c>
      <c r="L129" s="5"/>
      <c r="M129" s="5"/>
      <c r="N129" s="6">
        <v>0</v>
      </c>
      <c r="O129" s="7">
        <f>N129/$N$4*$O$4</f>
        <v>0</v>
      </c>
      <c r="P129" s="5"/>
      <c r="Q129" s="5"/>
    </row>
    <row r="130" spans="1:17" s="2" customFormat="1" ht="13.5">
      <c r="A130" s="15" t="s">
        <v>28</v>
      </c>
      <c r="B130" s="13">
        <v>0</v>
      </c>
      <c r="C130" s="14"/>
      <c r="E130" s="3">
        <f>B130/$E$3*$F$3</f>
        <v>0</v>
      </c>
      <c r="F130" s="3"/>
      <c r="H130" s="4">
        <v>0</v>
      </c>
      <c r="L130" s="5"/>
      <c r="M130" s="5"/>
      <c r="N130" s="6">
        <v>0</v>
      </c>
      <c r="O130" s="7">
        <f>N130/$N$4*$O$4</f>
        <v>0</v>
      </c>
      <c r="P130" s="5"/>
      <c r="Q130" s="5"/>
    </row>
    <row r="131" spans="1:17" s="2" customFormat="1" ht="14.25">
      <c r="A131" s="15" t="s">
        <v>103</v>
      </c>
      <c r="B131" s="16">
        <v>52.0478593443542</v>
      </c>
      <c r="C131" s="14"/>
      <c r="E131" s="3">
        <f>B131/$E$3*$F$3</f>
        <v>25.41195163778376</v>
      </c>
      <c r="F131" s="3"/>
      <c r="H131" s="4">
        <v>22.4591326149296</v>
      </c>
      <c r="L131" s="5"/>
      <c r="M131" s="5"/>
      <c r="N131" s="6">
        <v>22.4591326149296</v>
      </c>
      <c r="O131" s="7">
        <f>N131/$N$4*$O$4</f>
        <v>52.047859344354194</v>
      </c>
      <c r="P131" s="5"/>
      <c r="Q131" s="5"/>
    </row>
    <row r="132" spans="1:17" s="2" customFormat="1" ht="13.5">
      <c r="A132" s="15" t="s">
        <v>104</v>
      </c>
      <c r="B132" s="13">
        <v>30.5498304847296</v>
      </c>
      <c r="C132" s="14"/>
      <c r="E132" s="3">
        <f>B132/$E$3*$F$3</f>
        <v>14.915710743916534</v>
      </c>
      <c r="F132" s="3"/>
      <c r="H132" s="4">
        <v>13.1825343609369</v>
      </c>
      <c r="L132" s="5"/>
      <c r="M132" s="5"/>
      <c r="N132" s="6">
        <v>13.1825343609369</v>
      </c>
      <c r="O132" s="7">
        <f>N132/$N$4*$O$4</f>
        <v>30.549830484729547</v>
      </c>
      <c r="P132" s="5"/>
      <c r="Q132" s="5"/>
    </row>
    <row r="133" spans="1:17" s="2" customFormat="1" ht="14.25">
      <c r="A133" s="15" t="s">
        <v>10</v>
      </c>
      <c r="B133" s="16">
        <v>30.5498304847296</v>
      </c>
      <c r="C133" s="14"/>
      <c r="E133" s="3">
        <f>B133/$E$3*$F$3</f>
        <v>14.915710743916534</v>
      </c>
      <c r="F133" s="3"/>
      <c r="H133" s="4">
        <v>13.1825343609369</v>
      </c>
      <c r="L133" s="5"/>
      <c r="M133" s="5"/>
      <c r="N133" s="6">
        <v>13.1825343609369</v>
      </c>
      <c r="O133" s="7">
        <f>N133/$N$4*$O$4</f>
        <v>30.549830484729547</v>
      </c>
      <c r="P133" s="5"/>
      <c r="Q133" s="5"/>
    </row>
    <row r="134" spans="1:17" s="2" customFormat="1" ht="13.5">
      <c r="A134" s="15" t="s">
        <v>12</v>
      </c>
      <c r="B134" s="13">
        <v>0</v>
      </c>
      <c r="C134" s="14"/>
      <c r="E134" s="3">
        <f>B134/$E$3*$F$3</f>
        <v>0</v>
      </c>
      <c r="F134" s="3"/>
      <c r="H134" s="4">
        <v>0</v>
      </c>
      <c r="L134" s="5"/>
      <c r="M134" s="5"/>
      <c r="N134" s="6">
        <v>0</v>
      </c>
      <c r="O134" s="7">
        <f>N134/$N$4*$O$4</f>
        <v>0</v>
      </c>
      <c r="P134" s="5"/>
      <c r="Q134" s="5"/>
    </row>
    <row r="135" spans="1:17" s="2" customFormat="1" ht="13.5">
      <c r="A135" s="17" t="s">
        <v>14</v>
      </c>
      <c r="B135" s="13">
        <v>0</v>
      </c>
      <c r="C135" s="14"/>
      <c r="E135" s="3">
        <f>B135/$E$3*$F$3</f>
        <v>0</v>
      </c>
      <c r="F135" s="3"/>
      <c r="H135" s="4">
        <v>0</v>
      </c>
      <c r="L135" s="5"/>
      <c r="M135" s="5"/>
      <c r="N135" s="6">
        <v>0</v>
      </c>
      <c r="O135" s="7">
        <f>N135/$N$4*$O$4</f>
        <v>0</v>
      </c>
      <c r="P135" s="5"/>
      <c r="Q135" s="5"/>
    </row>
    <row r="136" spans="1:17" s="2" customFormat="1" ht="13.5">
      <c r="A136" s="17" t="s">
        <v>105</v>
      </c>
      <c r="B136" s="13">
        <v>0</v>
      </c>
      <c r="C136" s="14"/>
      <c r="E136" s="3">
        <f>B136/$E$3*$F$3</f>
        <v>0</v>
      </c>
      <c r="F136" s="3"/>
      <c r="H136" s="4">
        <v>0</v>
      </c>
      <c r="L136" s="5"/>
      <c r="M136" s="5"/>
      <c r="N136" s="6">
        <v>0</v>
      </c>
      <c r="O136" s="7">
        <f>N136/$N$4*$O$4</f>
        <v>0</v>
      </c>
      <c r="P136" s="5"/>
      <c r="Q136" s="5"/>
    </row>
    <row r="137" spans="1:17" s="2" customFormat="1" ht="13.5">
      <c r="A137" s="17" t="s">
        <v>28</v>
      </c>
      <c r="B137" s="13">
        <v>0</v>
      </c>
      <c r="C137" s="14"/>
      <c r="E137" s="3">
        <f>B137/$E$3*$F$3</f>
        <v>0</v>
      </c>
      <c r="F137" s="3"/>
      <c r="H137" s="4">
        <v>0</v>
      </c>
      <c r="L137" s="5"/>
      <c r="M137" s="5"/>
      <c r="N137" s="6">
        <v>0</v>
      </c>
      <c r="O137" s="7">
        <f>N137/$N$4*$O$4</f>
        <v>0</v>
      </c>
      <c r="P137" s="5"/>
      <c r="Q137" s="5"/>
    </row>
    <row r="138" spans="1:17" s="2" customFormat="1" ht="13.5">
      <c r="A138" s="5" t="s">
        <v>106</v>
      </c>
      <c r="B138" s="13">
        <v>0</v>
      </c>
      <c r="C138" s="14"/>
      <c r="E138" s="3">
        <f>B138/$E$3*$F$3</f>
        <v>0</v>
      </c>
      <c r="F138" s="3"/>
      <c r="H138" s="4">
        <v>0</v>
      </c>
      <c r="L138" s="5"/>
      <c r="M138" s="5"/>
      <c r="N138" s="6">
        <v>0</v>
      </c>
      <c r="O138" s="7">
        <f>N138/$N$4*$O$4</f>
        <v>0</v>
      </c>
      <c r="P138" s="5"/>
      <c r="Q138" s="5"/>
    </row>
    <row r="139" spans="1:17" s="2" customFormat="1" ht="13.5">
      <c r="A139" s="15" t="s">
        <v>107</v>
      </c>
      <c r="B139" s="13">
        <v>0</v>
      </c>
      <c r="C139" s="14"/>
      <c r="E139" s="3">
        <f>B139/$E$3*$F$3</f>
        <v>0</v>
      </c>
      <c r="F139" s="3"/>
      <c r="H139" s="4">
        <v>0</v>
      </c>
      <c r="L139" s="5"/>
      <c r="M139" s="5"/>
      <c r="N139" s="6">
        <v>0</v>
      </c>
      <c r="O139" s="7">
        <f>N139/$N$4*$O$4</f>
        <v>0</v>
      </c>
      <c r="P139" s="5"/>
      <c r="Q139" s="5"/>
    </row>
    <row r="140" spans="1:17" s="2" customFormat="1" ht="13.5">
      <c r="A140" s="15" t="s">
        <v>10</v>
      </c>
      <c r="B140" s="13">
        <v>0</v>
      </c>
      <c r="C140" s="14"/>
      <c r="E140" s="3">
        <f>B140/$E$3*$F$3</f>
        <v>0</v>
      </c>
      <c r="F140" s="3"/>
      <c r="H140" s="4">
        <v>0</v>
      </c>
      <c r="L140" s="5"/>
      <c r="M140" s="5"/>
      <c r="N140" s="6">
        <v>0</v>
      </c>
      <c r="O140" s="7">
        <f>N140/$N$4*$O$4</f>
        <v>0</v>
      </c>
      <c r="P140" s="5"/>
      <c r="Q140" s="5"/>
    </row>
    <row r="141" spans="1:17" s="2" customFormat="1" ht="13.5">
      <c r="A141" s="17" t="s">
        <v>12</v>
      </c>
      <c r="B141" s="13">
        <v>0</v>
      </c>
      <c r="C141" s="14"/>
      <c r="E141" s="3">
        <f>B141/$E$3*$F$3</f>
        <v>0</v>
      </c>
      <c r="F141" s="3"/>
      <c r="H141" s="4">
        <v>0</v>
      </c>
      <c r="L141" s="5"/>
      <c r="M141" s="5"/>
      <c r="N141" s="6">
        <v>0</v>
      </c>
      <c r="O141" s="7">
        <f>N141/$N$4*$O$4</f>
        <v>0</v>
      </c>
      <c r="P141" s="5"/>
      <c r="Q141" s="5"/>
    </row>
    <row r="142" spans="1:17" s="2" customFormat="1" ht="13.5">
      <c r="A142" s="17" t="s">
        <v>14</v>
      </c>
      <c r="B142" s="13">
        <v>0</v>
      </c>
      <c r="C142" s="14"/>
      <c r="E142" s="3">
        <f>B142/$E$3*$F$3</f>
        <v>0</v>
      </c>
      <c r="F142" s="3"/>
      <c r="H142" s="4">
        <v>0</v>
      </c>
      <c r="L142" s="5"/>
      <c r="M142" s="5"/>
      <c r="N142" s="6">
        <v>0</v>
      </c>
      <c r="O142" s="7">
        <f>N142/$N$4*$O$4</f>
        <v>0</v>
      </c>
      <c r="P142" s="5"/>
      <c r="Q142" s="5"/>
    </row>
    <row r="143" spans="1:17" s="2" customFormat="1" ht="13.5">
      <c r="A143" s="17" t="s">
        <v>108</v>
      </c>
      <c r="B143" s="13">
        <v>0</v>
      </c>
      <c r="C143" s="14"/>
      <c r="E143" s="3">
        <f>B143/$E$3*$F$3</f>
        <v>0</v>
      </c>
      <c r="F143" s="3"/>
      <c r="H143" s="4">
        <v>0</v>
      </c>
      <c r="L143" s="5"/>
      <c r="M143" s="5"/>
      <c r="N143" s="6">
        <v>0</v>
      </c>
      <c r="O143" s="7">
        <f>N143/$N$4*$O$4</f>
        <v>0</v>
      </c>
      <c r="P143" s="5"/>
      <c r="Q143" s="5"/>
    </row>
    <row r="144" spans="1:17" s="2" customFormat="1" ht="13.5">
      <c r="A144" s="5" t="s">
        <v>109</v>
      </c>
      <c r="B144" s="13">
        <v>0</v>
      </c>
      <c r="C144" s="14"/>
      <c r="E144" s="3">
        <f>B144/$E$3*$F$3</f>
        <v>0</v>
      </c>
      <c r="F144" s="3"/>
      <c r="H144" s="4">
        <v>0</v>
      </c>
      <c r="L144" s="5"/>
      <c r="M144" s="5"/>
      <c r="N144" s="6">
        <v>0</v>
      </c>
      <c r="O144" s="7">
        <f>N144/$N$4*$O$4</f>
        <v>0</v>
      </c>
      <c r="P144" s="5"/>
      <c r="Q144" s="5"/>
    </row>
    <row r="145" spans="1:17" s="2" customFormat="1" ht="13.5">
      <c r="A145" s="15" t="s">
        <v>28</v>
      </c>
      <c r="B145" s="13">
        <v>0</v>
      </c>
      <c r="C145" s="14"/>
      <c r="E145" s="3">
        <f>B145/$E$3*$F$3</f>
        <v>0</v>
      </c>
      <c r="F145" s="3"/>
      <c r="H145" s="4">
        <v>0</v>
      </c>
      <c r="L145" s="5"/>
      <c r="M145" s="5"/>
      <c r="N145" s="6">
        <v>0</v>
      </c>
      <c r="O145" s="7">
        <f>N145/$N$4*$O$4</f>
        <v>0</v>
      </c>
      <c r="P145" s="5"/>
      <c r="Q145" s="5"/>
    </row>
    <row r="146" spans="1:17" s="2" customFormat="1" ht="13.5">
      <c r="A146" s="15" t="s">
        <v>110</v>
      </c>
      <c r="B146" s="13">
        <v>0</v>
      </c>
      <c r="C146" s="14"/>
      <c r="E146" s="3">
        <f>B146/$E$3*$F$3</f>
        <v>0</v>
      </c>
      <c r="F146" s="3"/>
      <c r="H146" s="4">
        <v>0</v>
      </c>
      <c r="L146" s="5"/>
      <c r="M146" s="5"/>
      <c r="N146" s="6">
        <v>0</v>
      </c>
      <c r="O146" s="7">
        <f>N146/$N$4*$O$4</f>
        <v>0</v>
      </c>
      <c r="P146" s="5"/>
      <c r="Q146" s="5"/>
    </row>
    <row r="147" spans="1:17" s="2" customFormat="1" ht="13.5">
      <c r="A147" s="17" t="s">
        <v>111</v>
      </c>
      <c r="B147" s="13">
        <v>400.542221910899</v>
      </c>
      <c r="C147" s="14"/>
      <c r="E147" s="3">
        <f>B147/$E$3*$F$3</f>
        <v>195.56154086468337</v>
      </c>
      <c r="F147" s="3"/>
      <c r="H147" s="4">
        <v>172.837672732284</v>
      </c>
      <c r="L147" s="5"/>
      <c r="M147" s="5"/>
      <c r="N147" s="6">
        <v>172.837672732284</v>
      </c>
      <c r="O147" s="7">
        <f>N147/$N$4*$O$4</f>
        <v>400.5422219108989</v>
      </c>
      <c r="P147" s="5"/>
      <c r="Q147" s="5"/>
    </row>
    <row r="148" spans="1:17" s="2" customFormat="1" ht="14.25">
      <c r="A148" s="17" t="s">
        <v>10</v>
      </c>
      <c r="B148" s="16">
        <v>262.502247128047</v>
      </c>
      <c r="C148" s="14"/>
      <c r="E148" s="3">
        <f>B148/$E$3*$F$3</f>
        <v>128.16462565143098</v>
      </c>
      <c r="F148" s="3"/>
      <c r="H148" s="4">
        <v>113.272147101384</v>
      </c>
      <c r="L148" s="5"/>
      <c r="M148" s="5"/>
      <c r="N148" s="6">
        <v>113.272147101384</v>
      </c>
      <c r="O148" s="7">
        <f>N148/$N$4*$O$4</f>
        <v>262.5022471280471</v>
      </c>
      <c r="P148" s="5"/>
      <c r="Q148" s="5"/>
    </row>
    <row r="149" spans="1:17" s="2" customFormat="1" ht="14.25">
      <c r="A149" s="17" t="s">
        <v>12</v>
      </c>
      <c r="B149" s="16">
        <v>97.3068674698795</v>
      </c>
      <c r="C149" s="14"/>
      <c r="E149" s="3">
        <f>B149/$E$3*$F$3</f>
        <v>47.50930088803046</v>
      </c>
      <c r="F149" s="3"/>
      <c r="H149" s="4">
        <v>41.988813149651</v>
      </c>
      <c r="L149" s="5"/>
      <c r="M149" s="5"/>
      <c r="N149" s="6">
        <v>41.988813149651</v>
      </c>
      <c r="O149" s="7">
        <f>N149/$N$4*$O$4</f>
        <v>97.30686746987959</v>
      </c>
      <c r="P149" s="5"/>
      <c r="Q149" s="5"/>
    </row>
    <row r="150" spans="1:17" s="2" customFormat="1" ht="14.25">
      <c r="A150" s="15" t="s">
        <v>14</v>
      </c>
      <c r="B150" s="16">
        <v>0</v>
      </c>
      <c r="C150" s="14"/>
      <c r="E150" s="3">
        <f>B150/$E$3*$F$3</f>
        <v>0</v>
      </c>
      <c r="F150" s="3"/>
      <c r="H150" s="4">
        <v>0</v>
      </c>
      <c r="L150" s="5"/>
      <c r="M150" s="5"/>
      <c r="N150" s="6">
        <v>0</v>
      </c>
      <c r="O150" s="7">
        <f>N150/$N$4*$O$4</f>
        <v>0</v>
      </c>
      <c r="P150" s="5"/>
      <c r="Q150" s="5"/>
    </row>
    <row r="151" spans="1:17" s="2" customFormat="1" ht="14.25">
      <c r="A151" s="18" t="s">
        <v>112</v>
      </c>
      <c r="B151" s="16">
        <v>11.3147520313813</v>
      </c>
      <c r="C151" s="14"/>
      <c r="E151" s="3">
        <f>B151/$E$3*$F$3</f>
        <v>5.524337312561663</v>
      </c>
      <c r="F151" s="3"/>
      <c r="H151" s="4">
        <v>4.88242013368034</v>
      </c>
      <c r="L151" s="5"/>
      <c r="M151" s="5"/>
      <c r="N151" s="6">
        <v>4.88242013368034</v>
      </c>
      <c r="O151" s="7">
        <f>N151/$N$4*$O$4</f>
        <v>11.314752031381328</v>
      </c>
      <c r="P151" s="5"/>
      <c r="Q151" s="5"/>
    </row>
    <row r="152" spans="1:17" s="2" customFormat="1" ht="14.25">
      <c r="A152" s="15" t="s">
        <v>113</v>
      </c>
      <c r="B152" s="16">
        <v>29.4183552815915</v>
      </c>
      <c r="C152" s="14"/>
      <c r="E152" s="3">
        <f>B152/$E$3*$F$3</f>
        <v>14.363277012660381</v>
      </c>
      <c r="F152" s="3"/>
      <c r="H152" s="4">
        <v>12.6942923475689</v>
      </c>
      <c r="L152" s="5"/>
      <c r="M152" s="5"/>
      <c r="N152" s="6">
        <v>12.6942923475689</v>
      </c>
      <c r="O152" s="7">
        <f>N152/$N$4*$O$4</f>
        <v>29.418355281591488</v>
      </c>
      <c r="P152" s="5"/>
      <c r="Q152" s="5"/>
    </row>
    <row r="153" spans="1:17" s="2" customFormat="1" ht="13.5">
      <c r="A153" s="17" t="s">
        <v>114</v>
      </c>
      <c r="B153" s="13">
        <v>600.813332866349</v>
      </c>
      <c r="C153" s="14"/>
      <c r="E153" s="3">
        <f>B153/$E$3*$F$3</f>
        <v>293.3423112970253</v>
      </c>
      <c r="F153" s="3"/>
      <c r="H153" s="4">
        <v>259.256509098426</v>
      </c>
      <c r="L153" s="5"/>
      <c r="M153" s="5"/>
      <c r="N153" s="6">
        <v>259.256509098426</v>
      </c>
      <c r="O153" s="7">
        <f>N153/$N$4*$O$4</f>
        <v>600.8133328663484</v>
      </c>
      <c r="P153" s="5"/>
      <c r="Q153" s="5"/>
    </row>
    <row r="154" spans="1:17" s="2" customFormat="1" ht="14.25">
      <c r="A154" s="17" t="s">
        <v>10</v>
      </c>
      <c r="B154" s="16">
        <v>183.298982908378</v>
      </c>
      <c r="C154" s="14"/>
      <c r="E154" s="3">
        <f>B154/$E$3*$F$3</f>
        <v>89.4942644634994</v>
      </c>
      <c r="F154" s="3"/>
      <c r="H154" s="4">
        <v>79.0952061656216</v>
      </c>
      <c r="L154" s="5"/>
      <c r="M154" s="5"/>
      <c r="N154" s="6">
        <v>79.0952061656216</v>
      </c>
      <c r="O154" s="7">
        <f>N154/$N$4*$O$4</f>
        <v>183.29898290837772</v>
      </c>
      <c r="P154" s="5"/>
      <c r="Q154" s="5"/>
    </row>
    <row r="155" spans="1:17" s="2" customFormat="1" ht="14.25">
      <c r="A155" s="17" t="s">
        <v>12</v>
      </c>
      <c r="B155" s="16">
        <v>46.3904833286635</v>
      </c>
      <c r="C155" s="14"/>
      <c r="E155" s="3">
        <f>B155/$E$3*$F$3</f>
        <v>22.649782981502902</v>
      </c>
      <c r="F155" s="3"/>
      <c r="H155" s="4">
        <v>20.0179225480894</v>
      </c>
      <c r="L155" s="5"/>
      <c r="M155" s="5"/>
      <c r="N155" s="6">
        <v>20.0179225480894</v>
      </c>
      <c r="O155" s="7">
        <f>N155/$N$4*$O$4</f>
        <v>46.39048332866346</v>
      </c>
      <c r="P155" s="5"/>
      <c r="Q155" s="5"/>
    </row>
    <row r="156" spans="1:17" s="2" customFormat="1" ht="14.25">
      <c r="A156" s="5" t="s">
        <v>14</v>
      </c>
      <c r="B156" s="16">
        <v>0</v>
      </c>
      <c r="C156" s="14"/>
      <c r="E156" s="3">
        <f>B156/$E$3*$F$3</f>
        <v>0</v>
      </c>
      <c r="F156" s="3"/>
      <c r="H156" s="4">
        <v>0</v>
      </c>
      <c r="L156" s="5"/>
      <c r="M156" s="5"/>
      <c r="N156" s="6">
        <v>0</v>
      </c>
      <c r="O156" s="7">
        <f>N156/$N$4*$O$4</f>
        <v>0</v>
      </c>
      <c r="P156" s="5"/>
      <c r="Q156" s="5"/>
    </row>
    <row r="157" spans="1:17" s="2" customFormat="1" ht="14.25">
      <c r="A157" s="15" t="s">
        <v>39</v>
      </c>
      <c r="B157" s="16">
        <v>0</v>
      </c>
      <c r="C157" s="14"/>
      <c r="E157" s="3">
        <f>B157/$E$3*$F$3</f>
        <v>0</v>
      </c>
      <c r="F157" s="3"/>
      <c r="H157" s="4">
        <v>0</v>
      </c>
      <c r="L157" s="5"/>
      <c r="M157" s="5"/>
      <c r="N157" s="6">
        <v>0</v>
      </c>
      <c r="O157" s="7">
        <f>N157/$N$4*$O$4</f>
        <v>0</v>
      </c>
      <c r="P157" s="5"/>
      <c r="Q157" s="5"/>
    </row>
    <row r="158" spans="1:17" s="2" customFormat="1" ht="14.25">
      <c r="A158" s="15" t="s">
        <v>28</v>
      </c>
      <c r="B158" s="16">
        <v>0</v>
      </c>
      <c r="C158" s="14"/>
      <c r="E158" s="3">
        <f>B158/$E$3*$F$3</f>
        <v>0</v>
      </c>
      <c r="F158" s="3"/>
      <c r="H158" s="4">
        <v>0</v>
      </c>
      <c r="L158" s="5"/>
      <c r="M158" s="5"/>
      <c r="N158" s="6">
        <v>0</v>
      </c>
      <c r="O158" s="7">
        <f>N158/$N$4*$O$4</f>
        <v>0</v>
      </c>
      <c r="P158" s="5"/>
      <c r="Q158" s="5"/>
    </row>
    <row r="159" spans="1:17" s="2" customFormat="1" ht="14.25">
      <c r="A159" s="15" t="s">
        <v>115</v>
      </c>
      <c r="B159" s="16">
        <v>371.123866629308</v>
      </c>
      <c r="C159" s="14"/>
      <c r="E159" s="3">
        <f>B159/$E$3*$F$3</f>
        <v>181.19826385202322</v>
      </c>
      <c r="F159" s="3"/>
      <c r="H159" s="4">
        <v>160.143380384715</v>
      </c>
      <c r="L159" s="5"/>
      <c r="M159" s="5"/>
      <c r="N159" s="6">
        <v>160.143380384715</v>
      </c>
      <c r="O159" s="7">
        <f>N159/$N$4*$O$4</f>
        <v>371.12386662930714</v>
      </c>
      <c r="P159" s="5"/>
      <c r="Q159" s="5"/>
    </row>
    <row r="160" spans="1:17" s="2" customFormat="1" ht="13.5">
      <c r="A160" s="17" t="s">
        <v>116</v>
      </c>
      <c r="B160" s="13">
        <v>558.948750350238</v>
      </c>
      <c r="C160" s="14"/>
      <c r="E160" s="3">
        <f>B160/$E$3*$F$3</f>
        <v>272.90226324054703</v>
      </c>
      <c r="F160" s="3"/>
      <c r="H160" s="4">
        <v>241.191554603809</v>
      </c>
      <c r="L160" s="5"/>
      <c r="M160" s="5"/>
      <c r="N160" s="6">
        <v>241.191554603809</v>
      </c>
      <c r="O160" s="7">
        <f>N160/$N$4*$O$4</f>
        <v>558.9487503502381</v>
      </c>
      <c r="P160" s="5"/>
      <c r="Q160" s="5"/>
    </row>
    <row r="161" spans="1:17" s="2" customFormat="1" ht="14.25">
      <c r="A161" s="17" t="s">
        <v>10</v>
      </c>
      <c r="B161" s="16">
        <v>164.063904455029</v>
      </c>
      <c r="C161" s="14"/>
      <c r="E161" s="3">
        <f>B161/$E$3*$F$3</f>
        <v>80.10289103214417</v>
      </c>
      <c r="F161" s="3"/>
      <c r="H161" s="4">
        <v>70.795091938365</v>
      </c>
      <c r="L161" s="5"/>
      <c r="M161" s="5"/>
      <c r="N161" s="6">
        <v>70.795091938365</v>
      </c>
      <c r="O161" s="7">
        <f>N161/$N$4*$O$4</f>
        <v>164.06390445502942</v>
      </c>
      <c r="P161" s="5"/>
      <c r="Q161" s="5"/>
    </row>
    <row r="162" spans="1:17" s="2" customFormat="1" ht="14.25">
      <c r="A162" s="17" t="s">
        <v>12</v>
      </c>
      <c r="B162" s="16">
        <v>296.446503222191</v>
      </c>
      <c r="C162" s="14"/>
      <c r="E162" s="3">
        <f>B162/$E$3*$F$3</f>
        <v>144.73763758911602</v>
      </c>
      <c r="F162" s="3"/>
      <c r="H162" s="4">
        <v>127.919407502425</v>
      </c>
      <c r="L162" s="5"/>
      <c r="M162" s="5"/>
      <c r="N162" s="6">
        <v>127.919407502425</v>
      </c>
      <c r="O162" s="7">
        <f>N162/$N$4*$O$4</f>
        <v>296.446503222191</v>
      </c>
      <c r="P162" s="5"/>
      <c r="Q162" s="5"/>
    </row>
    <row r="163" spans="1:17" s="2" customFormat="1" ht="14.25">
      <c r="A163" s="15" t="s">
        <v>14</v>
      </c>
      <c r="B163" s="16">
        <v>0</v>
      </c>
      <c r="C163" s="14"/>
      <c r="E163" s="3">
        <f>B163/$E$3*$F$3</f>
        <v>0</v>
      </c>
      <c r="F163" s="3"/>
      <c r="H163" s="4">
        <v>0</v>
      </c>
      <c r="L163" s="5"/>
      <c r="M163" s="5"/>
      <c r="N163" s="6">
        <v>0</v>
      </c>
      <c r="O163" s="7">
        <f>N163/$N$4*$O$4</f>
        <v>0</v>
      </c>
      <c r="P163" s="5"/>
      <c r="Q163" s="5"/>
    </row>
    <row r="164" spans="1:17" s="2" customFormat="1" ht="14.25">
      <c r="A164" s="15" t="s">
        <v>117</v>
      </c>
      <c r="B164" s="16">
        <v>29.4183552815915</v>
      </c>
      <c r="C164" s="14"/>
      <c r="E164" s="3">
        <f>B164/$E$3*$F$3</f>
        <v>14.363277012660381</v>
      </c>
      <c r="F164" s="3"/>
      <c r="H164" s="4">
        <v>12.6942923475689</v>
      </c>
      <c r="L164" s="5"/>
      <c r="M164" s="5"/>
      <c r="N164" s="6">
        <v>12.6942923475689</v>
      </c>
      <c r="O164" s="7">
        <f>N164/$N$4*$O$4</f>
        <v>29.418355281591488</v>
      </c>
      <c r="P164" s="5"/>
      <c r="Q164" s="5"/>
    </row>
    <row r="165" spans="1:17" s="2" customFormat="1" ht="14.25">
      <c r="A165" s="17" t="s">
        <v>28</v>
      </c>
      <c r="B165" s="16">
        <v>38.4701569066966</v>
      </c>
      <c r="C165" s="14"/>
      <c r="E165" s="3">
        <f>B165/$E$3*$F$3</f>
        <v>18.782746862709743</v>
      </c>
      <c r="F165" s="3"/>
      <c r="H165" s="4">
        <v>16.6002284545132</v>
      </c>
      <c r="L165" s="5"/>
      <c r="M165" s="5"/>
      <c r="N165" s="6">
        <v>16.6002284545132</v>
      </c>
      <c r="O165" s="7">
        <f>N165/$N$4*$O$4</f>
        <v>38.470156906696616</v>
      </c>
      <c r="P165" s="5"/>
      <c r="Q165" s="5"/>
    </row>
    <row r="166" spans="1:17" s="2" customFormat="1" ht="14.25">
      <c r="A166" s="17" t="s">
        <v>118</v>
      </c>
      <c r="B166" s="16">
        <v>30.5498304847296</v>
      </c>
      <c r="C166" s="14"/>
      <c r="E166" s="3">
        <f>B166/$E$3*$F$3</f>
        <v>14.915710743916534</v>
      </c>
      <c r="F166" s="3"/>
      <c r="H166" s="4">
        <v>13.1825343609369</v>
      </c>
      <c r="L166" s="5"/>
      <c r="M166" s="5"/>
      <c r="N166" s="6">
        <v>13.1825343609369</v>
      </c>
      <c r="O166" s="7">
        <f>N166/$N$4*$O$4</f>
        <v>30.549830484729547</v>
      </c>
      <c r="P166" s="5"/>
      <c r="Q166" s="5"/>
    </row>
    <row r="167" spans="1:17" s="2" customFormat="1" ht="13.5">
      <c r="A167" s="17" t="s">
        <v>119</v>
      </c>
      <c r="B167" s="13">
        <v>6890.68398711124</v>
      </c>
      <c r="C167" s="14"/>
      <c r="E167" s="3">
        <f>B167/$E$3*$F$3</f>
        <v>3364.3214233500667</v>
      </c>
      <c r="F167" s="3"/>
      <c r="H167" s="4">
        <v>2973.39386141133</v>
      </c>
      <c r="L167" s="5"/>
      <c r="M167" s="5"/>
      <c r="N167" s="6">
        <v>2973.39386141133</v>
      </c>
      <c r="O167" s="7">
        <f>N167/$N$4*$O$4</f>
        <v>6890.683987111236</v>
      </c>
      <c r="P167" s="5"/>
      <c r="Q167" s="5"/>
    </row>
    <row r="168" spans="1:17" s="2" customFormat="1" ht="14.25">
      <c r="A168" s="17" t="s">
        <v>10</v>
      </c>
      <c r="B168" s="16">
        <v>2511.87495096666</v>
      </c>
      <c r="C168" s="14"/>
      <c r="E168" s="3">
        <f>B168/$E$3*$F$3</f>
        <v>1226.4028833886948</v>
      </c>
      <c r="F168" s="3"/>
      <c r="H168" s="4">
        <v>1083.89726967704</v>
      </c>
      <c r="L168" s="5"/>
      <c r="M168" s="5"/>
      <c r="N168" s="6">
        <v>1083.89726967704</v>
      </c>
      <c r="O168" s="7">
        <f>N168/$N$4*$O$4</f>
        <v>2511.8749509666654</v>
      </c>
      <c r="P168" s="5"/>
      <c r="Q168" s="5"/>
    </row>
    <row r="169" spans="1:17" s="2" customFormat="1" ht="14.25">
      <c r="A169" s="15" t="s">
        <v>12</v>
      </c>
      <c r="B169" s="16">
        <v>661.912993835808</v>
      </c>
      <c r="C169" s="14"/>
      <c r="E169" s="3">
        <f>B169/$E$3*$F$3</f>
        <v>323.17373278485826</v>
      </c>
      <c r="F169" s="3"/>
      <c r="H169" s="4">
        <v>285.6215778203</v>
      </c>
      <c r="L169" s="5"/>
      <c r="M169" s="5"/>
      <c r="N169" s="6">
        <v>285.6215778203</v>
      </c>
      <c r="O169" s="7">
        <f>N169/$N$4*$O$4</f>
        <v>661.9129938358079</v>
      </c>
      <c r="P169" s="5"/>
      <c r="Q169" s="5"/>
    </row>
    <row r="170" spans="1:17" s="2" customFormat="1" ht="14.25">
      <c r="A170" s="15" t="s">
        <v>14</v>
      </c>
      <c r="B170" s="16">
        <v>0</v>
      </c>
      <c r="C170" s="14"/>
      <c r="E170" s="3">
        <f>B170/$E$3*$F$3</f>
        <v>0</v>
      </c>
      <c r="F170" s="3"/>
      <c r="H170" s="4">
        <v>0</v>
      </c>
      <c r="L170" s="5"/>
      <c r="M170" s="5"/>
      <c r="N170" s="6">
        <v>0</v>
      </c>
      <c r="O170" s="7">
        <f>N170/$N$4*$O$4</f>
        <v>0</v>
      </c>
      <c r="P170" s="5"/>
      <c r="Q170" s="5"/>
    </row>
    <row r="171" spans="1:17" s="2" customFormat="1" ht="14.25">
      <c r="A171" s="15" t="s">
        <v>120</v>
      </c>
      <c r="B171" s="16">
        <v>0</v>
      </c>
      <c r="C171" s="14"/>
      <c r="E171" s="3">
        <f>B171/$E$3*$F$3</f>
        <v>0</v>
      </c>
      <c r="F171" s="3"/>
      <c r="H171" s="4">
        <v>0</v>
      </c>
      <c r="L171" s="5"/>
      <c r="M171" s="5"/>
      <c r="N171" s="6">
        <v>0</v>
      </c>
      <c r="O171" s="7">
        <f>N171/$N$4*$O$4</f>
        <v>0</v>
      </c>
      <c r="P171" s="5"/>
      <c r="Q171" s="5"/>
    </row>
    <row r="172" spans="1:17" s="2" customFormat="1" ht="14.25">
      <c r="A172" s="17" t="s">
        <v>28</v>
      </c>
      <c r="B172" s="16">
        <v>0</v>
      </c>
      <c r="C172" s="14"/>
      <c r="E172" s="3">
        <f>B172/$E$3*$F$3</f>
        <v>0</v>
      </c>
      <c r="F172" s="3"/>
      <c r="H172" s="4">
        <v>0</v>
      </c>
      <c r="L172" s="5"/>
      <c r="M172" s="5"/>
      <c r="N172" s="6">
        <v>0</v>
      </c>
      <c r="O172" s="7">
        <f>N172/$N$4*$O$4</f>
        <v>0</v>
      </c>
      <c r="P172" s="5"/>
      <c r="Q172" s="5"/>
    </row>
    <row r="173" spans="1:17" s="2" customFormat="1" ht="14.25">
      <c r="A173" s="17" t="s">
        <v>121</v>
      </c>
      <c r="B173" s="16">
        <v>3716.89604230877</v>
      </c>
      <c r="C173" s="14"/>
      <c r="E173" s="3">
        <f>B173/$E$3*$F$3</f>
        <v>1814.7448071765127</v>
      </c>
      <c r="F173" s="3"/>
      <c r="H173" s="4">
        <v>1603.87501391399</v>
      </c>
      <c r="L173" s="5"/>
      <c r="M173" s="5"/>
      <c r="N173" s="6">
        <v>1603.87501391399</v>
      </c>
      <c r="O173" s="7">
        <f>N173/$N$4*$O$4</f>
        <v>3716.896042308762</v>
      </c>
      <c r="P173" s="5"/>
      <c r="Q173" s="5"/>
    </row>
    <row r="174" spans="1:17" s="2" customFormat="1" ht="13.5">
      <c r="A174" s="17" t="s">
        <v>122</v>
      </c>
      <c r="B174" s="13">
        <v>2972.38535864388</v>
      </c>
      <c r="C174" s="14"/>
      <c r="E174" s="3">
        <f>B174/$E$3*$F$3</f>
        <v>1451.243412009955</v>
      </c>
      <c r="F174" s="3"/>
      <c r="H174" s="4">
        <v>1282.61176911783</v>
      </c>
      <c r="L174" s="5"/>
      <c r="M174" s="5"/>
      <c r="N174" s="6">
        <v>1282.61176911783</v>
      </c>
      <c r="O174" s="7">
        <f>N174/$N$4*$O$4</f>
        <v>2972.3853586438854</v>
      </c>
      <c r="P174" s="5"/>
      <c r="Q174" s="5"/>
    </row>
    <row r="175" spans="1:17" s="2" customFormat="1" ht="13.5">
      <c r="A175" s="15" t="s">
        <v>10</v>
      </c>
      <c r="B175" s="13">
        <v>1323.82598767162</v>
      </c>
      <c r="C175" s="14"/>
      <c r="E175" s="3">
        <f>B175/$E$3*$F$3</f>
        <v>646.3474655697185</v>
      </c>
      <c r="F175" s="3"/>
      <c r="H175" s="4">
        <v>571.2431556406</v>
      </c>
      <c r="L175" s="5"/>
      <c r="M175" s="5"/>
      <c r="N175" s="6">
        <v>571.2431556406</v>
      </c>
      <c r="O175" s="7">
        <f>N175/$N$4*$O$4</f>
        <v>1323.8259876716158</v>
      </c>
      <c r="P175" s="5"/>
      <c r="Q175" s="5"/>
    </row>
    <row r="176" spans="1:17" s="2" customFormat="1" ht="13.5">
      <c r="A176" s="15" t="s">
        <v>12</v>
      </c>
      <c r="B176" s="13">
        <v>934.598517792099</v>
      </c>
      <c r="C176" s="14"/>
      <c r="E176" s="3">
        <f>B176/$E$3*$F$3</f>
        <v>456.31026201759505</v>
      </c>
      <c r="F176" s="3"/>
      <c r="H176" s="4">
        <v>403.287903041996</v>
      </c>
      <c r="L176" s="5"/>
      <c r="M176" s="5"/>
      <c r="N176" s="6">
        <v>403.287903041996</v>
      </c>
      <c r="O176" s="7">
        <f>N176/$N$4*$O$4</f>
        <v>934.5985177920975</v>
      </c>
      <c r="P176" s="5"/>
      <c r="Q176" s="5"/>
    </row>
    <row r="177" spans="1:17" s="2" customFormat="1" ht="13.5">
      <c r="A177" s="15" t="s">
        <v>14</v>
      </c>
      <c r="B177" s="13">
        <v>0</v>
      </c>
      <c r="C177" s="14"/>
      <c r="E177" s="3">
        <f>B177/$E$3*$F$3</f>
        <v>0</v>
      </c>
      <c r="F177" s="3"/>
      <c r="H177" s="4">
        <v>0</v>
      </c>
      <c r="L177" s="5"/>
      <c r="M177" s="5"/>
      <c r="N177" s="6">
        <v>0</v>
      </c>
      <c r="O177" s="7">
        <f>N177/$N$4*$O$4</f>
        <v>0</v>
      </c>
      <c r="P177" s="5"/>
      <c r="Q177" s="5"/>
    </row>
    <row r="178" spans="1:17" s="2" customFormat="1" ht="13.5">
      <c r="A178" s="15" t="s">
        <v>123</v>
      </c>
      <c r="B178" s="13">
        <v>0</v>
      </c>
      <c r="C178" s="14"/>
      <c r="E178" s="3">
        <f>B178/$E$3*$F$3</f>
        <v>0</v>
      </c>
      <c r="F178" s="3"/>
      <c r="H178" s="4">
        <v>0</v>
      </c>
      <c r="L178" s="5"/>
      <c r="M178" s="5"/>
      <c r="N178" s="6">
        <v>0</v>
      </c>
      <c r="O178" s="7">
        <f>N178/$N$4*$O$4</f>
        <v>0</v>
      </c>
      <c r="P178" s="5"/>
      <c r="Q178" s="5"/>
    </row>
    <row r="179" spans="1:17" s="2" customFormat="1" ht="13.5">
      <c r="A179" s="15" t="s">
        <v>28</v>
      </c>
      <c r="B179" s="13">
        <v>89.3865410479126</v>
      </c>
      <c r="C179" s="14"/>
      <c r="E179" s="3">
        <f>B179/$E$3*$F$3</f>
        <v>43.6422647692373</v>
      </c>
      <c r="F179" s="3"/>
      <c r="H179" s="4">
        <v>38.5711190560747</v>
      </c>
      <c r="L179" s="5"/>
      <c r="M179" s="5"/>
      <c r="N179" s="6">
        <v>38.5711190560747</v>
      </c>
      <c r="O179" s="7">
        <f>N179/$N$4*$O$4</f>
        <v>89.38654104791252</v>
      </c>
      <c r="P179" s="5"/>
      <c r="Q179" s="5"/>
    </row>
    <row r="180" spans="1:17" s="2" customFormat="1" ht="13.5">
      <c r="A180" s="17" t="s">
        <v>124</v>
      </c>
      <c r="B180" s="13">
        <v>624.57431213225</v>
      </c>
      <c r="C180" s="14"/>
      <c r="E180" s="3">
        <f>B180/$E$3*$F$3</f>
        <v>304.9434196534049</v>
      </c>
      <c r="F180" s="3"/>
      <c r="H180" s="4">
        <v>269.509591379155</v>
      </c>
      <c r="L180" s="5"/>
      <c r="M180" s="5"/>
      <c r="N180" s="6">
        <v>269.509591379155</v>
      </c>
      <c r="O180" s="7">
        <f>N180/$N$4*$O$4</f>
        <v>624.5743121322498</v>
      </c>
      <c r="P180" s="5"/>
      <c r="Q180" s="5"/>
    </row>
    <row r="181" spans="1:17" s="2" customFormat="1" ht="13.5">
      <c r="A181" s="17" t="s">
        <v>125</v>
      </c>
      <c r="B181" s="13">
        <v>904.048687307369</v>
      </c>
      <c r="C181" s="14"/>
      <c r="E181" s="3">
        <f>B181/$E$3*$F$3</f>
        <v>441.3945512736784</v>
      </c>
      <c r="F181" s="3"/>
      <c r="H181" s="4">
        <v>390.105368681059</v>
      </c>
      <c r="L181" s="5"/>
      <c r="M181" s="5"/>
      <c r="N181" s="6">
        <v>390.105368681059</v>
      </c>
      <c r="O181" s="7">
        <f>N181/$N$4*$O$4</f>
        <v>904.0486873073677</v>
      </c>
      <c r="P181" s="5"/>
      <c r="Q181" s="5"/>
    </row>
    <row r="182" spans="1:17" s="2" customFormat="1" ht="14.25">
      <c r="A182" s="5" t="s">
        <v>10</v>
      </c>
      <c r="B182" s="16">
        <v>660.78151863267</v>
      </c>
      <c r="C182" s="14"/>
      <c r="E182" s="3">
        <f>B182/$E$3*$F$3</f>
        <v>322.6212990536021</v>
      </c>
      <c r="F182" s="3"/>
      <c r="H182" s="4">
        <v>285.133335806932</v>
      </c>
      <c r="L182" s="5"/>
      <c r="M182" s="5"/>
      <c r="N182" s="6">
        <v>285.133335806932</v>
      </c>
      <c r="O182" s="7">
        <f>N182/$N$4*$O$4</f>
        <v>660.7815186326699</v>
      </c>
      <c r="P182" s="5"/>
      <c r="Q182" s="5"/>
    </row>
    <row r="183" spans="1:17" s="2" customFormat="1" ht="14.25">
      <c r="A183" s="15" t="s">
        <v>12</v>
      </c>
      <c r="B183" s="16">
        <v>136.908499579714</v>
      </c>
      <c r="C183" s="14"/>
      <c r="E183" s="3">
        <f>B183/$E$3*$F$3</f>
        <v>66.84448148199625</v>
      </c>
      <c r="F183" s="3"/>
      <c r="H183" s="4">
        <v>59.0772836175322</v>
      </c>
      <c r="L183" s="5"/>
      <c r="M183" s="5"/>
      <c r="N183" s="6">
        <v>59.0772836175322</v>
      </c>
      <c r="O183" s="7">
        <f>N183/$N$4*$O$4</f>
        <v>136.9084995797143</v>
      </c>
      <c r="P183" s="5"/>
      <c r="Q183" s="5"/>
    </row>
    <row r="184" spans="1:17" s="2" customFormat="1" ht="13.5">
      <c r="A184" s="15" t="s">
        <v>14</v>
      </c>
      <c r="B184" s="13">
        <v>0</v>
      </c>
      <c r="C184" s="14"/>
      <c r="E184" s="3">
        <f>B184/$E$3*$F$3</f>
        <v>0</v>
      </c>
      <c r="F184" s="3"/>
      <c r="H184" s="4">
        <v>0</v>
      </c>
      <c r="L184" s="5"/>
      <c r="M184" s="5"/>
      <c r="N184" s="6">
        <v>0</v>
      </c>
      <c r="O184" s="7">
        <f>N184/$N$4*$O$4</f>
        <v>0</v>
      </c>
      <c r="P184" s="5"/>
      <c r="Q184" s="5"/>
    </row>
    <row r="185" spans="1:17" s="2" customFormat="1" ht="13.5">
      <c r="A185" s="15" t="s">
        <v>126</v>
      </c>
      <c r="B185" s="13">
        <v>0</v>
      </c>
      <c r="C185" s="14"/>
      <c r="E185" s="3">
        <f>B185/$E$3*$F$3</f>
        <v>0</v>
      </c>
      <c r="F185" s="3"/>
      <c r="H185" s="4">
        <v>0</v>
      </c>
      <c r="L185" s="5"/>
      <c r="M185" s="5"/>
      <c r="N185" s="6">
        <v>0</v>
      </c>
      <c r="O185" s="7">
        <f>N185/$N$4*$O$4</f>
        <v>0</v>
      </c>
      <c r="P185" s="5"/>
      <c r="Q185" s="5"/>
    </row>
    <row r="186" spans="1:17" s="2" customFormat="1" ht="13.5">
      <c r="A186" s="15" t="s">
        <v>28</v>
      </c>
      <c r="B186" s="13">
        <v>0</v>
      </c>
      <c r="C186" s="14"/>
      <c r="E186" s="3">
        <f>B186/$E$3*$F$3</f>
        <v>0</v>
      </c>
      <c r="F186" s="3"/>
      <c r="H186" s="4">
        <v>0</v>
      </c>
      <c r="L186" s="5"/>
      <c r="M186" s="5"/>
      <c r="N186" s="6">
        <v>0</v>
      </c>
      <c r="O186" s="7">
        <f>N186/$N$4*$O$4</f>
        <v>0</v>
      </c>
      <c r="P186" s="5"/>
      <c r="Q186" s="5"/>
    </row>
    <row r="187" spans="1:17" s="2" customFormat="1" ht="14.25">
      <c r="A187" s="17" t="s">
        <v>127</v>
      </c>
      <c r="B187" s="16">
        <v>106.358669094985</v>
      </c>
      <c r="C187" s="14"/>
      <c r="E187" s="3">
        <f>B187/$E$3*$F$3</f>
        <v>51.92877073808001</v>
      </c>
      <c r="F187" s="3"/>
      <c r="H187" s="4">
        <v>45.8947492565952</v>
      </c>
      <c r="L187" s="5"/>
      <c r="M187" s="5"/>
      <c r="N187" s="6">
        <v>45.8947492565952</v>
      </c>
      <c r="O187" s="7">
        <f>N187/$N$4*$O$4</f>
        <v>106.35866909498449</v>
      </c>
      <c r="P187" s="5"/>
      <c r="Q187" s="5"/>
    </row>
    <row r="188" spans="1:17" s="2" customFormat="1" ht="13.5">
      <c r="A188" s="17" t="s">
        <v>128</v>
      </c>
      <c r="B188" s="13">
        <v>540.845147100028</v>
      </c>
      <c r="C188" s="14"/>
      <c r="E188" s="3">
        <f>B188/$E$3*$F$3</f>
        <v>264.0633235404484</v>
      </c>
      <c r="F188" s="3"/>
      <c r="H188" s="4">
        <v>233.37968238992</v>
      </c>
      <c r="L188" s="5"/>
      <c r="M188" s="5"/>
      <c r="N188" s="6">
        <v>233.37968238992</v>
      </c>
      <c r="O188" s="7">
        <f>N188/$N$4*$O$4</f>
        <v>540.8451471000269</v>
      </c>
      <c r="P188" s="5"/>
      <c r="Q188" s="5"/>
    </row>
    <row r="189" spans="1:17" s="2" customFormat="1" ht="14.25">
      <c r="A189" s="17" t="s">
        <v>10</v>
      </c>
      <c r="B189" s="16">
        <v>204.797011768002</v>
      </c>
      <c r="C189" s="14"/>
      <c r="E189" s="3">
        <f>B189/$E$3*$F$3</f>
        <v>99.99050535736633</v>
      </c>
      <c r="F189" s="3"/>
      <c r="H189" s="4">
        <v>88.3718044196142</v>
      </c>
      <c r="L189" s="5"/>
      <c r="M189" s="5"/>
      <c r="N189" s="6">
        <v>88.3718044196142</v>
      </c>
      <c r="O189" s="7">
        <f>N189/$N$4*$O$4</f>
        <v>204.79701176800214</v>
      </c>
      <c r="P189" s="5"/>
      <c r="Q189" s="5"/>
    </row>
    <row r="190" spans="1:17" s="2" customFormat="1" ht="14.25">
      <c r="A190" s="15" t="s">
        <v>12</v>
      </c>
      <c r="B190" s="16">
        <v>58.836710563183</v>
      </c>
      <c r="C190" s="14"/>
      <c r="E190" s="3">
        <f>B190/$E$3*$F$3</f>
        <v>28.726554025320763</v>
      </c>
      <c r="F190" s="3"/>
      <c r="H190" s="4">
        <v>25.3885846951378</v>
      </c>
      <c r="L190" s="5"/>
      <c r="M190" s="5"/>
      <c r="N190" s="6">
        <v>25.3885846951378</v>
      </c>
      <c r="O190" s="7">
        <f>N190/$N$4*$O$4</f>
        <v>58.836710563182976</v>
      </c>
      <c r="P190" s="5"/>
      <c r="Q190" s="5"/>
    </row>
    <row r="191" spans="1:17" s="2" customFormat="1" ht="14.25">
      <c r="A191" s="15" t="s">
        <v>14</v>
      </c>
      <c r="B191" s="16">
        <v>0</v>
      </c>
      <c r="C191" s="14"/>
      <c r="E191" s="3">
        <f>B191/$E$3*$F$3</f>
        <v>0</v>
      </c>
      <c r="F191" s="3"/>
      <c r="H191" s="4">
        <v>0</v>
      </c>
      <c r="L191" s="5"/>
      <c r="M191" s="5"/>
      <c r="N191" s="6">
        <v>0</v>
      </c>
      <c r="O191" s="7">
        <f>N191/$N$4*$O$4</f>
        <v>0</v>
      </c>
      <c r="P191" s="5"/>
      <c r="Q191" s="5"/>
    </row>
    <row r="192" spans="1:17" s="2" customFormat="1" ht="14.25">
      <c r="A192" s="15" t="s">
        <v>129</v>
      </c>
      <c r="B192" s="16">
        <v>192.350784533483</v>
      </c>
      <c r="C192" s="14"/>
      <c r="E192" s="3">
        <f>B192/$E$3*$F$3</f>
        <v>93.9137343135487</v>
      </c>
      <c r="F192" s="3"/>
      <c r="H192" s="4">
        <v>83.0011422725658</v>
      </c>
      <c r="L192" s="5"/>
      <c r="M192" s="5"/>
      <c r="N192" s="6">
        <v>83.0011422725658</v>
      </c>
      <c r="O192" s="7">
        <f>N192/$N$4*$O$4</f>
        <v>192.3507845334826</v>
      </c>
      <c r="P192" s="5"/>
      <c r="Q192" s="5"/>
    </row>
    <row r="193" spans="1:17" s="2" customFormat="1" ht="14.25">
      <c r="A193" s="15" t="s">
        <v>130</v>
      </c>
      <c r="B193" s="16">
        <v>2.26295040627627</v>
      </c>
      <c r="C193" s="14"/>
      <c r="E193" s="3">
        <f>B193/$E$3*$F$3</f>
        <v>1.1048674625123376</v>
      </c>
      <c r="F193" s="3"/>
      <c r="H193" s="4">
        <v>0.976484026736069</v>
      </c>
      <c r="L193" s="5"/>
      <c r="M193" s="5"/>
      <c r="N193" s="6">
        <v>0.976484026736069</v>
      </c>
      <c r="O193" s="7">
        <f>N193/$N$4*$O$4</f>
        <v>2.2629504062762678</v>
      </c>
      <c r="P193" s="5"/>
      <c r="Q193" s="5"/>
    </row>
    <row r="194" spans="1:17" s="2" customFormat="1" ht="14.25">
      <c r="A194" s="15" t="s">
        <v>28</v>
      </c>
      <c r="B194" s="16">
        <v>0</v>
      </c>
      <c r="C194" s="26"/>
      <c r="E194" s="3">
        <f>B194/$E$3*$F$3</f>
        <v>0</v>
      </c>
      <c r="F194" s="3"/>
      <c r="H194" s="4">
        <v>0</v>
      </c>
      <c r="L194" s="5"/>
      <c r="M194" s="5"/>
      <c r="N194" s="6">
        <v>0</v>
      </c>
      <c r="O194" s="7">
        <f>N194/$N$4*$O$4</f>
        <v>0</v>
      </c>
      <c r="P194" s="5"/>
      <c r="Q194" s="5"/>
    </row>
    <row r="195" spans="1:17" s="2" customFormat="1" ht="14.25">
      <c r="A195" s="17" t="s">
        <v>131</v>
      </c>
      <c r="B195" s="16">
        <v>82.5976898290838</v>
      </c>
      <c r="C195" s="26"/>
      <c r="E195" s="3">
        <f>B195/$E$3*$F$3</f>
        <v>40.32766238170029</v>
      </c>
      <c r="F195" s="3"/>
      <c r="H195" s="4">
        <v>35.6416669758665</v>
      </c>
      <c r="L195" s="5"/>
      <c r="M195" s="5"/>
      <c r="N195" s="6">
        <v>35.6416669758665</v>
      </c>
      <c r="O195" s="7">
        <f>N195/$N$4*$O$4</f>
        <v>82.59768982908373</v>
      </c>
      <c r="P195" s="5"/>
      <c r="Q195" s="5"/>
    </row>
    <row r="196" spans="1:17" s="2" customFormat="1" ht="13.5">
      <c r="A196" s="17" t="s">
        <v>132</v>
      </c>
      <c r="B196" s="13">
        <v>138.039974782852</v>
      </c>
      <c r="C196" s="26"/>
      <c r="E196" s="3">
        <f>B196/$E$3*$F$3</f>
        <v>67.39691521325236</v>
      </c>
      <c r="F196" s="3"/>
      <c r="H196" s="4">
        <v>59.5655256309002</v>
      </c>
      <c r="L196" s="5"/>
      <c r="M196" s="5"/>
      <c r="N196" s="6">
        <v>59.5655256309002</v>
      </c>
      <c r="O196" s="7">
        <f>N196/$N$4*$O$4</f>
        <v>138.0399747828523</v>
      </c>
      <c r="P196" s="5"/>
      <c r="Q196" s="5"/>
    </row>
    <row r="197" spans="1:17" s="2" customFormat="1" ht="14.25">
      <c r="A197" s="17" t="s">
        <v>10</v>
      </c>
      <c r="B197" s="16">
        <v>121.06784673578</v>
      </c>
      <c r="C197" s="14"/>
      <c r="E197" s="3">
        <f>B197/$E$3*$F$3</f>
        <v>59.11040924440984</v>
      </c>
      <c r="F197" s="3"/>
      <c r="H197" s="4">
        <v>52.2418954303797</v>
      </c>
      <c r="L197" s="5"/>
      <c r="M197" s="5"/>
      <c r="N197" s="6">
        <v>52.2418954303797</v>
      </c>
      <c r="O197" s="7">
        <f>N197/$N$4*$O$4</f>
        <v>121.06784673578035</v>
      </c>
      <c r="P197" s="5"/>
      <c r="Q197" s="5"/>
    </row>
    <row r="198" spans="1:17" s="2" customFormat="1" ht="14.25">
      <c r="A198" s="5" t="s">
        <v>12</v>
      </c>
      <c r="B198" s="16">
        <v>5.65737601569067</v>
      </c>
      <c r="C198" s="14"/>
      <c r="E198" s="3">
        <f>B198/$E$3*$F$3</f>
        <v>2.762168656280841</v>
      </c>
      <c r="F198" s="3"/>
      <c r="H198" s="4">
        <v>2.44121006684017</v>
      </c>
      <c r="L198" s="5"/>
      <c r="M198" s="5"/>
      <c r="N198" s="6">
        <v>2.44121006684017</v>
      </c>
      <c r="O198" s="7">
        <f>N198/$N$4*$O$4</f>
        <v>5.657376015690664</v>
      </c>
      <c r="P198" s="5"/>
      <c r="Q198" s="5"/>
    </row>
    <row r="199" spans="1:17" s="2" customFormat="1" ht="14.25">
      <c r="A199" s="15" t="s">
        <v>14</v>
      </c>
      <c r="B199" s="16">
        <v>0</v>
      </c>
      <c r="C199" s="14"/>
      <c r="E199" s="3">
        <f>B199/$E$3*$F$3</f>
        <v>0</v>
      </c>
      <c r="F199" s="3"/>
      <c r="H199" s="4">
        <v>0</v>
      </c>
      <c r="L199" s="5"/>
      <c r="M199" s="5"/>
      <c r="N199" s="6">
        <v>0</v>
      </c>
      <c r="O199" s="7">
        <f>N199/$N$4*$O$4</f>
        <v>0</v>
      </c>
      <c r="P199" s="5"/>
      <c r="Q199" s="5"/>
    </row>
    <row r="200" spans="1:17" s="2" customFormat="1" ht="14.25">
      <c r="A200" s="15" t="s">
        <v>28</v>
      </c>
      <c r="B200" s="16">
        <v>0</v>
      </c>
      <c r="C200" s="14"/>
      <c r="E200" s="3">
        <f>B200/$E$3*$F$3</f>
        <v>0</v>
      </c>
      <c r="F200" s="3"/>
      <c r="H200" s="4">
        <v>0</v>
      </c>
      <c r="L200" s="5"/>
      <c r="M200" s="5"/>
      <c r="N200" s="6">
        <v>0</v>
      </c>
      <c r="O200" s="7">
        <f>N200/$N$4*$O$4</f>
        <v>0</v>
      </c>
      <c r="P200" s="5"/>
      <c r="Q200" s="5"/>
    </row>
    <row r="201" spans="1:17" s="2" customFormat="1" ht="14.25">
      <c r="A201" s="15" t="s">
        <v>133</v>
      </c>
      <c r="B201" s="16">
        <v>11.3147520313813</v>
      </c>
      <c r="C201" s="14"/>
      <c r="E201" s="3">
        <f>B201/$E$3*$F$3</f>
        <v>5.524337312561663</v>
      </c>
      <c r="F201" s="3"/>
      <c r="H201" s="4">
        <v>4.88242013368034</v>
      </c>
      <c r="L201" s="5"/>
      <c r="M201" s="5"/>
      <c r="N201" s="6">
        <v>4.88242013368034</v>
      </c>
      <c r="O201" s="7">
        <f>N201/$N$4*$O$4</f>
        <v>11.314752031381328</v>
      </c>
      <c r="P201" s="5"/>
      <c r="Q201" s="5"/>
    </row>
    <row r="202" spans="1:17" s="2" customFormat="1" ht="13.5">
      <c r="A202" s="17" t="s">
        <v>134</v>
      </c>
      <c r="B202" s="27">
        <v>4975.09646819838</v>
      </c>
      <c r="C202" s="14"/>
      <c r="E202" s="3">
        <f>B202/$E$3*$F$3</f>
        <v>2429.051116333374</v>
      </c>
      <c r="F202" s="3"/>
      <c r="H202" s="4">
        <v>2146.80013277925</v>
      </c>
      <c r="L202" s="5"/>
      <c r="M202" s="5"/>
      <c r="N202" s="6">
        <v>2146.80013277925</v>
      </c>
      <c r="O202" s="7">
        <f>N202/$N$4*$O$4</f>
        <v>4975.09646819838</v>
      </c>
      <c r="P202" s="5"/>
      <c r="Q202" s="5"/>
    </row>
    <row r="203" spans="1:17" s="2" customFormat="1" ht="14.25">
      <c r="A203" s="17" t="s">
        <v>10</v>
      </c>
      <c r="B203" s="16">
        <v>1691.55542869151</v>
      </c>
      <c r="C203" s="14"/>
      <c r="E203" s="3">
        <f>B203/$E$3*$F$3</f>
        <v>825.8884282279715</v>
      </c>
      <c r="F203" s="3"/>
      <c r="H203" s="4">
        <v>729.921809985211</v>
      </c>
      <c r="L203" s="5"/>
      <c r="M203" s="5"/>
      <c r="N203" s="6">
        <v>729.921809985211</v>
      </c>
      <c r="O203" s="7">
        <f>N203/$N$4*$O$4</f>
        <v>1691.5554286915087</v>
      </c>
      <c r="P203" s="5"/>
      <c r="Q203" s="5"/>
    </row>
    <row r="204" spans="1:17" s="2" customFormat="1" ht="14.25">
      <c r="A204" s="17" t="s">
        <v>12</v>
      </c>
      <c r="B204" s="16">
        <v>1369.08499579714</v>
      </c>
      <c r="C204" s="14"/>
      <c r="E204" s="3">
        <f>B204/$E$3*$F$3</f>
        <v>668.4448148199625</v>
      </c>
      <c r="F204" s="3"/>
      <c r="H204" s="4">
        <v>590.772836175322</v>
      </c>
      <c r="L204" s="5"/>
      <c r="M204" s="5"/>
      <c r="N204" s="6">
        <v>590.772836175322</v>
      </c>
      <c r="O204" s="7">
        <f>N204/$N$4*$O$4</f>
        <v>1369.0849957971427</v>
      </c>
      <c r="P204" s="5"/>
      <c r="Q204" s="5"/>
    </row>
    <row r="205" spans="1:17" s="2" customFormat="1" ht="14.25">
      <c r="A205" s="15" t="s">
        <v>14</v>
      </c>
      <c r="B205" s="16">
        <v>0</v>
      </c>
      <c r="C205" s="14"/>
      <c r="E205" s="3">
        <f>B205/$E$3*$F$3</f>
        <v>0</v>
      </c>
      <c r="F205" s="3"/>
      <c r="H205" s="4">
        <v>0</v>
      </c>
      <c r="L205" s="5"/>
      <c r="M205" s="5"/>
      <c r="N205" s="6">
        <v>0</v>
      </c>
      <c r="O205" s="7">
        <f>N205/$N$4*$O$4</f>
        <v>0</v>
      </c>
      <c r="P205" s="5"/>
      <c r="Q205" s="5"/>
    </row>
    <row r="206" spans="1:17" s="2" customFormat="1" ht="14.25">
      <c r="A206" s="15" t="s">
        <v>28</v>
      </c>
      <c r="B206" s="16">
        <v>0</v>
      </c>
      <c r="C206" s="14"/>
      <c r="E206" s="3">
        <f>B206/$E$3*$F$3</f>
        <v>0</v>
      </c>
      <c r="F206" s="3"/>
      <c r="H206" s="4">
        <v>0</v>
      </c>
      <c r="L206" s="5"/>
      <c r="M206" s="5"/>
      <c r="N206" s="6">
        <v>0</v>
      </c>
      <c r="O206" s="7">
        <f>N206/$N$4*$O$4</f>
        <v>0</v>
      </c>
      <c r="P206" s="5"/>
      <c r="Q206" s="5"/>
    </row>
    <row r="207" spans="1:17" s="2" customFormat="1" ht="14.25">
      <c r="A207" s="15" t="s">
        <v>135</v>
      </c>
      <c r="B207" s="16">
        <v>1914.45604370972</v>
      </c>
      <c r="C207" s="14"/>
      <c r="E207" s="3">
        <f>B207/$E$3*$F$3</f>
        <v>934.7178732854353</v>
      </c>
      <c r="F207" s="3"/>
      <c r="H207" s="4">
        <v>826.105486618714</v>
      </c>
      <c r="L207" s="5"/>
      <c r="M207" s="5"/>
      <c r="N207" s="6">
        <v>826.105486618714</v>
      </c>
      <c r="O207" s="7">
        <f>N207/$N$4*$O$4</f>
        <v>1914.4560437097218</v>
      </c>
      <c r="P207" s="5"/>
      <c r="Q207" s="5"/>
    </row>
    <row r="208" spans="1:17" s="2" customFormat="1" ht="13.5">
      <c r="A208" s="15" t="s">
        <v>136</v>
      </c>
      <c r="B208" s="27">
        <v>0</v>
      </c>
      <c r="C208" s="14"/>
      <c r="E208" s="3">
        <f>B208/$E$3*$F$3</f>
        <v>0</v>
      </c>
      <c r="F208" s="3"/>
      <c r="H208" s="4">
        <v>0</v>
      </c>
      <c r="L208" s="5"/>
      <c r="M208" s="5"/>
      <c r="N208" s="6">
        <v>0</v>
      </c>
      <c r="O208" s="7">
        <f>N208/$N$4*$O$4</f>
        <v>0</v>
      </c>
      <c r="P208" s="5"/>
      <c r="Q208" s="5"/>
    </row>
    <row r="209" spans="1:17" s="2" customFormat="1" ht="13.5">
      <c r="A209" s="15" t="s">
        <v>10</v>
      </c>
      <c r="B209" s="27">
        <v>0</v>
      </c>
      <c r="C209" s="14"/>
      <c r="E209" s="3">
        <f>B209/$E$3*$F$3</f>
        <v>0</v>
      </c>
      <c r="F209" s="3"/>
      <c r="H209" s="4">
        <v>0</v>
      </c>
      <c r="L209" s="5"/>
      <c r="M209" s="5"/>
      <c r="N209" s="6">
        <v>0</v>
      </c>
      <c r="O209" s="7">
        <f>N209/$N$4*$O$4</f>
        <v>0</v>
      </c>
      <c r="P209" s="5"/>
      <c r="Q209" s="5"/>
    </row>
    <row r="210" spans="1:17" s="2" customFormat="1" ht="13.5">
      <c r="A210" s="15" t="s">
        <v>12</v>
      </c>
      <c r="B210" s="27">
        <v>0</v>
      </c>
      <c r="C210" s="14"/>
      <c r="E210" s="3">
        <f>B210/$E$3*$F$3</f>
        <v>0</v>
      </c>
      <c r="F210" s="3"/>
      <c r="H210" s="4">
        <v>0</v>
      </c>
      <c r="L210" s="5"/>
      <c r="M210" s="5"/>
      <c r="N210" s="6">
        <v>0</v>
      </c>
      <c r="O210" s="7">
        <f>N210/$N$4*$O$4</f>
        <v>0</v>
      </c>
      <c r="P210" s="5"/>
      <c r="Q210" s="5"/>
    </row>
    <row r="211" spans="1:17" s="2" customFormat="1" ht="13.5">
      <c r="A211" s="15" t="s">
        <v>14</v>
      </c>
      <c r="B211" s="27">
        <v>0</v>
      </c>
      <c r="C211" s="14"/>
      <c r="E211" s="3">
        <f>B211/$E$3*$F$3</f>
        <v>0</v>
      </c>
      <c r="F211" s="3"/>
      <c r="H211" s="4">
        <v>0</v>
      </c>
      <c r="L211" s="5"/>
      <c r="M211" s="5"/>
      <c r="N211" s="6">
        <v>0</v>
      </c>
      <c r="O211" s="7">
        <f>N211/$N$4*$O$4</f>
        <v>0</v>
      </c>
      <c r="P211" s="5"/>
      <c r="Q211" s="5"/>
    </row>
    <row r="212" spans="1:17" s="2" customFormat="1" ht="13.5">
      <c r="A212" s="15" t="s">
        <v>137</v>
      </c>
      <c r="B212" s="27">
        <v>0</v>
      </c>
      <c r="C212" s="14"/>
      <c r="E212" s="3">
        <f>B212/$E$3*$F$3</f>
        <v>0</v>
      </c>
      <c r="F212" s="3"/>
      <c r="H212" s="4">
        <v>0</v>
      </c>
      <c r="L212" s="5"/>
      <c r="M212" s="5"/>
      <c r="N212" s="6">
        <v>0</v>
      </c>
      <c r="O212" s="7">
        <f>N212/$N$4*$O$4</f>
        <v>0</v>
      </c>
      <c r="P212" s="5"/>
      <c r="Q212" s="5"/>
    </row>
    <row r="213" spans="1:17" s="2" customFormat="1" ht="13.5">
      <c r="A213" s="15" t="s">
        <v>28</v>
      </c>
      <c r="B213" s="27">
        <v>0</v>
      </c>
      <c r="C213" s="14"/>
      <c r="E213" s="3">
        <f>B213/$E$3*$F$3</f>
        <v>0</v>
      </c>
      <c r="F213" s="3"/>
      <c r="H213" s="4">
        <v>0</v>
      </c>
      <c r="L213" s="5"/>
      <c r="M213" s="5"/>
      <c r="N213" s="6">
        <v>0</v>
      </c>
      <c r="O213" s="7">
        <f>N213/$N$4*$O$4</f>
        <v>0</v>
      </c>
      <c r="P213" s="5"/>
      <c r="Q213" s="5"/>
    </row>
    <row r="214" spans="1:17" s="2" customFormat="1" ht="13.5">
      <c r="A214" s="15" t="s">
        <v>138</v>
      </c>
      <c r="B214" s="27">
        <v>0</v>
      </c>
      <c r="C214" s="14"/>
      <c r="E214" s="3">
        <f>B214/$E$3*$F$3</f>
        <v>0</v>
      </c>
      <c r="F214" s="3"/>
      <c r="H214" s="4">
        <v>0</v>
      </c>
      <c r="L214" s="5"/>
      <c r="M214" s="5"/>
      <c r="N214" s="6">
        <v>0</v>
      </c>
      <c r="O214" s="7">
        <f>N214/$N$4*$O$4</f>
        <v>0</v>
      </c>
      <c r="P214" s="5"/>
      <c r="Q214" s="5"/>
    </row>
    <row r="215" spans="1:17" s="2" customFormat="1" ht="13.5">
      <c r="A215" s="15" t="s">
        <v>139</v>
      </c>
      <c r="B215" s="27">
        <v>7456.4215886803</v>
      </c>
      <c r="C215" s="14"/>
      <c r="E215" s="3">
        <f>B215/$E$3*$F$3</f>
        <v>3640.538288978147</v>
      </c>
      <c r="F215" s="3"/>
      <c r="H215" s="4">
        <v>3217.51486809535</v>
      </c>
      <c r="L215" s="5"/>
      <c r="M215" s="5"/>
      <c r="N215" s="6">
        <v>3217.51486809535</v>
      </c>
      <c r="O215" s="7">
        <f>N215/$N$4*$O$4</f>
        <v>7456.421588680309</v>
      </c>
      <c r="P215" s="5"/>
      <c r="Q215" s="5"/>
    </row>
    <row r="216" spans="1:17" s="2" customFormat="1" ht="13.5">
      <c r="A216" s="15" t="s">
        <v>10</v>
      </c>
      <c r="B216" s="13">
        <v>1194.83781451387</v>
      </c>
      <c r="C216" s="14"/>
      <c r="E216" s="3">
        <f>B216/$E$3*$F$3</f>
        <v>583.3700202065139</v>
      </c>
      <c r="F216" s="3"/>
      <c r="H216" s="4">
        <v>515.583566116644</v>
      </c>
      <c r="L216" s="5"/>
      <c r="M216" s="5"/>
      <c r="N216" s="6">
        <v>515.583566116644</v>
      </c>
      <c r="O216" s="7">
        <f>N216/$N$4*$O$4</f>
        <v>1194.8378145138684</v>
      </c>
      <c r="P216" s="5"/>
      <c r="Q216" s="5"/>
    </row>
    <row r="217" spans="1:17" s="2" customFormat="1" ht="13.5">
      <c r="A217" s="15" t="s">
        <v>12</v>
      </c>
      <c r="B217" s="13">
        <v>684.542497898571</v>
      </c>
      <c r="C217" s="14"/>
      <c r="E217" s="3">
        <f>B217/$E$3*$F$3</f>
        <v>334.22240740998177</v>
      </c>
      <c r="F217" s="3"/>
      <c r="H217" s="4">
        <v>295.386418087661</v>
      </c>
      <c r="L217" s="5"/>
      <c r="M217" s="5"/>
      <c r="N217" s="6">
        <v>295.386418087661</v>
      </c>
      <c r="O217" s="7">
        <f>N217/$N$4*$O$4</f>
        <v>684.5424978985714</v>
      </c>
      <c r="P217" s="5"/>
      <c r="Q217" s="5"/>
    </row>
    <row r="218" spans="1:17" s="2" customFormat="1" ht="13.5">
      <c r="A218" s="15" t="s">
        <v>14</v>
      </c>
      <c r="B218" s="13">
        <v>0</v>
      </c>
      <c r="C218" s="14"/>
      <c r="E218" s="3">
        <f>B218/$E$3*$F$3</f>
        <v>0</v>
      </c>
      <c r="F218" s="3"/>
      <c r="H218" s="4">
        <v>0</v>
      </c>
      <c r="L218" s="5"/>
      <c r="M218" s="5"/>
      <c r="N218" s="6">
        <v>0</v>
      </c>
      <c r="O218" s="7">
        <f>N218/$N$4*$O$4</f>
        <v>0</v>
      </c>
      <c r="P218" s="5"/>
      <c r="Q218" s="5"/>
    </row>
    <row r="219" spans="1:17" s="2" customFormat="1" ht="13.5">
      <c r="A219" s="15" t="s">
        <v>140</v>
      </c>
      <c r="B219" s="13">
        <v>56.5737601569067</v>
      </c>
      <c r="C219" s="14"/>
      <c r="E219" s="3">
        <f>B219/$E$3*$F$3</f>
        <v>27.62168656280841</v>
      </c>
      <c r="F219" s="3"/>
      <c r="H219" s="4">
        <v>24.4121006684017</v>
      </c>
      <c r="L219" s="5"/>
      <c r="M219" s="5"/>
      <c r="N219" s="6">
        <v>24.4121006684017</v>
      </c>
      <c r="O219" s="7">
        <f>N219/$N$4*$O$4</f>
        <v>56.57376015690664</v>
      </c>
      <c r="P219" s="5"/>
      <c r="Q219" s="5"/>
    </row>
    <row r="220" spans="1:17" s="2" customFormat="1" ht="13.5">
      <c r="A220" s="15" t="s">
        <v>141</v>
      </c>
      <c r="B220" s="13">
        <v>4396.91263939479</v>
      </c>
      <c r="C220" s="14"/>
      <c r="E220" s="3">
        <f>B220/$E$3*$F$3</f>
        <v>2146.7574796614704</v>
      </c>
      <c r="F220" s="3"/>
      <c r="H220" s="4">
        <v>1897.30846394818</v>
      </c>
      <c r="L220" s="5"/>
      <c r="M220" s="5"/>
      <c r="N220" s="6">
        <v>1897.30846394818</v>
      </c>
      <c r="O220" s="7">
        <f>N220/$N$4*$O$4</f>
        <v>4396.912639394784</v>
      </c>
      <c r="P220" s="5"/>
      <c r="Q220" s="5"/>
    </row>
    <row r="221" spans="1:17" s="2" customFormat="1" ht="13.5">
      <c r="A221" s="15" t="s">
        <v>66</v>
      </c>
      <c r="B221" s="13">
        <v>698.120200336229</v>
      </c>
      <c r="C221" s="14"/>
      <c r="E221" s="3">
        <f>B221/$E$3*$F$3</f>
        <v>340.85161218505596</v>
      </c>
      <c r="F221" s="3"/>
      <c r="H221" s="4">
        <v>301.245322248077</v>
      </c>
      <c r="L221" s="5"/>
      <c r="M221" s="5"/>
      <c r="N221" s="6">
        <v>301.245322248077</v>
      </c>
      <c r="O221" s="7">
        <f>N221/$N$4*$O$4</f>
        <v>698.120200336228</v>
      </c>
      <c r="P221" s="5"/>
      <c r="Q221" s="5"/>
    </row>
    <row r="222" spans="1:17" s="2" customFormat="1" ht="13.5">
      <c r="A222" s="15" t="s">
        <v>142</v>
      </c>
      <c r="B222" s="13">
        <v>0</v>
      </c>
      <c r="C222" s="14"/>
      <c r="E222" s="3">
        <f>B222/$E$3*$F$3</f>
        <v>0</v>
      </c>
      <c r="F222" s="3"/>
      <c r="H222" s="4">
        <v>0</v>
      </c>
      <c r="L222" s="5"/>
      <c r="M222" s="5"/>
      <c r="N222" s="6">
        <v>0</v>
      </c>
      <c r="O222" s="7">
        <f>N222/$N$4*$O$4</f>
        <v>0</v>
      </c>
      <c r="P222" s="5"/>
      <c r="Q222" s="5"/>
    </row>
    <row r="223" spans="1:17" s="2" customFormat="1" ht="13.5">
      <c r="A223" s="15" t="s">
        <v>143</v>
      </c>
      <c r="B223" s="13">
        <v>0</v>
      </c>
      <c r="C223" s="14"/>
      <c r="E223" s="3">
        <f>B223/$E$3*$F$3</f>
        <v>0</v>
      </c>
      <c r="F223" s="3"/>
      <c r="H223" s="4">
        <v>0</v>
      </c>
      <c r="L223" s="5"/>
      <c r="M223" s="5"/>
      <c r="N223" s="6">
        <v>0</v>
      </c>
      <c r="O223" s="7">
        <f>N223/$N$4*$O$4</f>
        <v>0</v>
      </c>
      <c r="P223" s="5"/>
      <c r="Q223" s="5"/>
    </row>
    <row r="224" spans="1:17" s="2" customFormat="1" ht="13.5">
      <c r="A224" s="15" t="s">
        <v>144</v>
      </c>
      <c r="B224" s="13">
        <v>0</v>
      </c>
      <c r="C224" s="14"/>
      <c r="E224" s="3">
        <f>B224/$E$3*$F$3</f>
        <v>0</v>
      </c>
      <c r="F224" s="3"/>
      <c r="H224" s="4">
        <v>0</v>
      </c>
      <c r="L224" s="5"/>
      <c r="M224" s="5"/>
      <c r="N224" s="6">
        <v>0</v>
      </c>
      <c r="O224" s="7">
        <f>N224/$N$4*$O$4</f>
        <v>0</v>
      </c>
      <c r="P224" s="5"/>
      <c r="Q224" s="5"/>
    </row>
    <row r="225" spans="1:17" s="2" customFormat="1" ht="13.5">
      <c r="A225" s="15" t="s">
        <v>145</v>
      </c>
      <c r="B225" s="13">
        <v>0</v>
      </c>
      <c r="C225" s="14"/>
      <c r="E225" s="3">
        <f>B225/$E$3*$F$3</f>
        <v>0</v>
      </c>
      <c r="F225" s="3"/>
      <c r="H225" s="4">
        <v>0</v>
      </c>
      <c r="L225" s="5"/>
      <c r="M225" s="5"/>
      <c r="N225" s="6">
        <v>0</v>
      </c>
      <c r="O225" s="7">
        <f>N225/$N$4*$O$4</f>
        <v>0</v>
      </c>
      <c r="P225" s="5"/>
      <c r="Q225" s="5"/>
    </row>
    <row r="226" spans="1:17" s="2" customFormat="1" ht="13.5">
      <c r="A226" s="15" t="s">
        <v>146</v>
      </c>
      <c r="B226" s="13">
        <v>0</v>
      </c>
      <c r="C226" s="14"/>
      <c r="E226" s="3">
        <f>B226/$E$3*$F$3</f>
        <v>0</v>
      </c>
      <c r="F226" s="3"/>
      <c r="H226" s="4">
        <v>0</v>
      </c>
      <c r="L226" s="5"/>
      <c r="M226" s="5"/>
      <c r="N226" s="6">
        <v>0</v>
      </c>
      <c r="O226" s="7">
        <f>N226/$N$4*$O$4</f>
        <v>0</v>
      </c>
      <c r="P226" s="5"/>
      <c r="Q226" s="5"/>
    </row>
    <row r="227" spans="1:17" s="2" customFormat="1" ht="13.5">
      <c r="A227" s="15" t="s">
        <v>147</v>
      </c>
      <c r="B227" s="13">
        <v>0</v>
      </c>
      <c r="C227" s="14"/>
      <c r="E227" s="3">
        <f>B227/$E$3*$F$3</f>
        <v>0</v>
      </c>
      <c r="F227" s="3"/>
      <c r="H227" s="4">
        <v>0</v>
      </c>
      <c r="L227" s="5"/>
      <c r="M227" s="5"/>
      <c r="N227" s="6">
        <v>0</v>
      </c>
      <c r="O227" s="7">
        <f>N227/$N$4*$O$4</f>
        <v>0</v>
      </c>
      <c r="P227" s="5"/>
      <c r="Q227" s="5"/>
    </row>
    <row r="228" spans="1:17" s="2" customFormat="1" ht="13.5">
      <c r="A228" s="15" t="s">
        <v>28</v>
      </c>
      <c r="B228" s="13">
        <v>0</v>
      </c>
      <c r="C228" s="14"/>
      <c r="E228" s="3">
        <f>B228/$E$3*$F$3</f>
        <v>0</v>
      </c>
      <c r="F228" s="3"/>
      <c r="H228" s="4">
        <v>0</v>
      </c>
      <c r="L228" s="5"/>
      <c r="M228" s="5"/>
      <c r="N228" s="6">
        <v>0</v>
      </c>
      <c r="O228" s="7">
        <f>N228/$N$4*$O$4</f>
        <v>0</v>
      </c>
      <c r="P228" s="5"/>
      <c r="Q228" s="5"/>
    </row>
    <row r="229" spans="1:17" s="2" customFormat="1" ht="13.5">
      <c r="A229" s="15" t="s">
        <v>148</v>
      </c>
      <c r="B229" s="13">
        <v>425.434676379938</v>
      </c>
      <c r="C229" s="14"/>
      <c r="E229" s="3">
        <f>B229/$E$3*$F$3</f>
        <v>207.71508295231908</v>
      </c>
      <c r="F229" s="3"/>
      <c r="H229" s="4">
        <v>183.578997026381</v>
      </c>
      <c r="L229" s="5"/>
      <c r="M229" s="5"/>
      <c r="N229" s="6">
        <v>183.578997026381</v>
      </c>
      <c r="O229" s="7">
        <f>N229/$N$4*$O$4</f>
        <v>425.4346763799384</v>
      </c>
      <c r="P229" s="5"/>
      <c r="Q229" s="5"/>
    </row>
    <row r="230" spans="1:17" s="2" customFormat="1" ht="13.5">
      <c r="A230" s="15" t="s">
        <v>149</v>
      </c>
      <c r="B230" s="13">
        <v>996.829653964696</v>
      </c>
      <c r="C230" s="14"/>
      <c r="E230" s="3">
        <f>B230/$E$3*$F$3</f>
        <v>486.69411723668424</v>
      </c>
      <c r="F230" s="3"/>
      <c r="H230" s="4">
        <v>430.141213777238</v>
      </c>
      <c r="L230" s="5"/>
      <c r="M230" s="5"/>
      <c r="N230" s="6">
        <v>430.141213777238</v>
      </c>
      <c r="O230" s="7">
        <f>N230/$N$4*$O$4</f>
        <v>996.8296539646952</v>
      </c>
      <c r="P230" s="5"/>
      <c r="Q230" s="5"/>
    </row>
    <row r="231" spans="1:17" s="2" customFormat="1" ht="13.5">
      <c r="A231" s="17" t="s">
        <v>150</v>
      </c>
      <c r="B231" s="13">
        <v>0</v>
      </c>
      <c r="C231" s="14"/>
      <c r="E231" s="3">
        <f>B231/$E$3*$F$3</f>
        <v>0</v>
      </c>
      <c r="F231" s="3"/>
      <c r="H231" s="4">
        <v>0</v>
      </c>
      <c r="L231" s="5"/>
      <c r="M231" s="5"/>
      <c r="N231" s="6">
        <v>0</v>
      </c>
      <c r="O231" s="7">
        <f>N231/$N$4*$O$4</f>
        <v>0</v>
      </c>
      <c r="P231" s="5"/>
      <c r="Q231" s="5"/>
    </row>
    <row r="232" spans="1:17" s="2" customFormat="1" ht="14.25">
      <c r="A232" s="17" t="s">
        <v>151</v>
      </c>
      <c r="B232" s="16">
        <v>996.829653964696</v>
      </c>
      <c r="C232" s="14"/>
      <c r="E232" s="3">
        <f>B232/$E$3*$F$3</f>
        <v>486.69411723668424</v>
      </c>
      <c r="F232" s="3"/>
      <c r="H232" s="4">
        <v>430.141213777238</v>
      </c>
      <c r="L232" s="5"/>
      <c r="M232" s="5"/>
      <c r="N232" s="6">
        <v>430.141213777238</v>
      </c>
      <c r="O232" s="7">
        <f>N232/$N$4*$O$4</f>
        <v>996.8296539646952</v>
      </c>
      <c r="P232" s="5"/>
      <c r="Q232" s="5"/>
    </row>
    <row r="233" spans="1:17" s="2" customFormat="1" ht="13.5">
      <c r="A233" s="5" t="s">
        <v>152</v>
      </c>
      <c r="B233" s="13">
        <v>0</v>
      </c>
      <c r="C233" s="14"/>
      <c r="E233" s="3">
        <f>B233/$E$3*$F$3</f>
        <v>0</v>
      </c>
      <c r="F233" s="3"/>
      <c r="H233" s="4">
        <v>0</v>
      </c>
      <c r="L233" s="5"/>
      <c r="M233" s="5"/>
      <c r="N233" s="6">
        <v>0</v>
      </c>
      <c r="O233" s="7"/>
      <c r="P233" s="5"/>
      <c r="Q233" s="5"/>
    </row>
    <row r="234" spans="1:17" s="2" customFormat="1" ht="13.5">
      <c r="A234" s="15" t="s">
        <v>153</v>
      </c>
      <c r="B234" s="13">
        <v>0</v>
      </c>
      <c r="C234" s="14"/>
      <c r="E234" s="3">
        <f>B234/$E$3*$F$3</f>
        <v>0</v>
      </c>
      <c r="F234" s="3"/>
      <c r="H234" s="4">
        <v>0</v>
      </c>
      <c r="L234" s="5"/>
      <c r="M234" s="5"/>
      <c r="N234" s="6">
        <v>0</v>
      </c>
      <c r="O234" s="7"/>
      <c r="P234" s="5"/>
      <c r="Q234" s="5"/>
    </row>
    <row r="235" spans="1:17" s="2" customFormat="1" ht="13.5">
      <c r="A235" s="15" t="s">
        <v>154</v>
      </c>
      <c r="B235" s="13">
        <v>0</v>
      </c>
      <c r="C235" s="14"/>
      <c r="E235" s="3">
        <f>B235/$E$3*$F$3</f>
        <v>0</v>
      </c>
      <c r="F235" s="3"/>
      <c r="H235" s="4">
        <v>0</v>
      </c>
      <c r="L235" s="5"/>
      <c r="M235" s="5"/>
      <c r="N235" s="6">
        <v>0</v>
      </c>
      <c r="O235" s="7"/>
      <c r="P235" s="5"/>
      <c r="Q235" s="5"/>
    </row>
    <row r="236" spans="1:17" s="2" customFormat="1" ht="13.5">
      <c r="A236" s="15" t="s">
        <v>155</v>
      </c>
      <c r="B236" s="13">
        <v>0</v>
      </c>
      <c r="C236" s="14"/>
      <c r="E236" s="3">
        <f>B236/$E$3*$F$3</f>
        <v>0</v>
      </c>
      <c r="F236" s="3"/>
      <c r="H236" s="4">
        <v>0</v>
      </c>
      <c r="L236" s="5"/>
      <c r="M236" s="5"/>
      <c r="N236" s="6">
        <v>0</v>
      </c>
      <c r="O236" s="7"/>
      <c r="P236" s="5"/>
      <c r="Q236" s="5"/>
    </row>
    <row r="237" spans="1:17" s="2" customFormat="1" ht="13.5">
      <c r="A237" s="5" t="s">
        <v>156</v>
      </c>
      <c r="B237" s="13">
        <v>0</v>
      </c>
      <c r="C237" s="14"/>
      <c r="E237" s="3">
        <f>B237/$E$3*$F$3</f>
        <v>0</v>
      </c>
      <c r="F237" s="3"/>
      <c r="H237" s="4">
        <v>0</v>
      </c>
      <c r="L237" s="5"/>
      <c r="M237" s="5"/>
      <c r="N237" s="6">
        <v>0</v>
      </c>
      <c r="O237" s="7"/>
      <c r="P237" s="5"/>
      <c r="Q237" s="5"/>
    </row>
    <row r="238" spans="1:17" s="2" customFormat="1" ht="13.5">
      <c r="A238" s="17" t="s">
        <v>157</v>
      </c>
      <c r="B238" s="13">
        <v>0</v>
      </c>
      <c r="C238" s="14"/>
      <c r="E238" s="3">
        <f>B238/$E$3*$F$3</f>
        <v>0</v>
      </c>
      <c r="F238" s="3"/>
      <c r="H238" s="4">
        <v>0</v>
      </c>
      <c r="L238" s="5"/>
      <c r="M238" s="5"/>
      <c r="N238" s="6">
        <v>0</v>
      </c>
      <c r="O238" s="7"/>
      <c r="P238" s="5"/>
      <c r="Q238" s="5"/>
    </row>
    <row r="239" spans="1:17" s="2" customFormat="1" ht="13.5">
      <c r="A239" s="17" t="s">
        <v>158</v>
      </c>
      <c r="B239" s="13">
        <v>0</v>
      </c>
      <c r="C239" s="14"/>
      <c r="E239" s="3">
        <f>B239/$E$3*$F$3</f>
        <v>0</v>
      </c>
      <c r="F239" s="3"/>
      <c r="H239" s="4">
        <v>0</v>
      </c>
      <c r="L239" s="5"/>
      <c r="M239" s="5"/>
      <c r="N239" s="6">
        <v>0</v>
      </c>
      <c r="O239" s="7"/>
      <c r="P239" s="5"/>
      <c r="Q239" s="5"/>
    </row>
    <row r="240" spans="1:17" s="2" customFormat="1" ht="13.5">
      <c r="A240" s="15" t="s">
        <v>159</v>
      </c>
      <c r="B240" s="13">
        <v>0</v>
      </c>
      <c r="C240" s="14"/>
      <c r="E240" s="3">
        <f>B240/$E$3*$F$3</f>
        <v>0</v>
      </c>
      <c r="F240" s="3"/>
      <c r="H240" s="4">
        <v>0</v>
      </c>
      <c r="L240" s="5"/>
      <c r="M240" s="5"/>
      <c r="N240" s="6">
        <v>0</v>
      </c>
      <c r="O240" s="7"/>
      <c r="P240" s="5"/>
      <c r="Q240" s="5"/>
    </row>
    <row r="241" spans="1:17" s="2" customFormat="1" ht="13.5">
      <c r="A241" s="15" t="s">
        <v>160</v>
      </c>
      <c r="B241" s="13">
        <v>0</v>
      </c>
      <c r="C241" s="14"/>
      <c r="E241" s="3">
        <f>B241/$E$3*$F$3</f>
        <v>0</v>
      </c>
      <c r="F241" s="3"/>
      <c r="H241" s="4">
        <v>0</v>
      </c>
      <c r="L241" s="5"/>
      <c r="M241" s="5"/>
      <c r="N241" s="6">
        <v>0</v>
      </c>
      <c r="O241" s="7"/>
      <c r="P241" s="5"/>
      <c r="Q241" s="5"/>
    </row>
    <row r="242" spans="1:17" s="2" customFormat="1" ht="13.5">
      <c r="A242" s="15" t="s">
        <v>161</v>
      </c>
      <c r="B242" s="13">
        <v>0</v>
      </c>
      <c r="C242" s="14"/>
      <c r="E242" s="3">
        <f>B242/$E$3*$F$3</f>
        <v>0</v>
      </c>
      <c r="F242" s="3"/>
      <c r="H242" s="4">
        <v>0</v>
      </c>
      <c r="L242" s="5"/>
      <c r="M242" s="5"/>
      <c r="N242" s="6">
        <v>0</v>
      </c>
      <c r="O242" s="7"/>
      <c r="P242" s="5"/>
      <c r="Q242" s="5"/>
    </row>
    <row r="243" spans="1:17" s="2" customFormat="1" ht="13.5">
      <c r="A243" s="17" t="s">
        <v>162</v>
      </c>
      <c r="B243" s="13">
        <v>0</v>
      </c>
      <c r="C243" s="14"/>
      <c r="E243" s="3">
        <f>B243/$E$3*$F$3</f>
        <v>0</v>
      </c>
      <c r="F243" s="3"/>
      <c r="H243" s="4">
        <v>0</v>
      </c>
      <c r="L243" s="5"/>
      <c r="M243" s="5"/>
      <c r="N243" s="6">
        <v>0</v>
      </c>
      <c r="O243" s="7"/>
      <c r="P243" s="5"/>
      <c r="Q243" s="5"/>
    </row>
    <row r="244" spans="1:17" s="2" customFormat="1" ht="13.5">
      <c r="A244" s="17" t="s">
        <v>163</v>
      </c>
      <c r="B244" s="13">
        <v>0</v>
      </c>
      <c r="C244" s="14"/>
      <c r="E244" s="3">
        <f>B244/$E$3*$F$3</f>
        <v>0</v>
      </c>
      <c r="F244" s="3"/>
      <c r="H244" s="4">
        <v>0</v>
      </c>
      <c r="L244" s="5"/>
      <c r="M244" s="5"/>
      <c r="N244" s="6">
        <v>0</v>
      </c>
      <c r="O244" s="7"/>
      <c r="P244" s="5"/>
      <c r="Q244" s="5"/>
    </row>
    <row r="245" spans="1:17" s="2" customFormat="1" ht="13.5">
      <c r="A245" s="17" t="s">
        <v>164</v>
      </c>
      <c r="B245" s="13">
        <v>0</v>
      </c>
      <c r="C245" s="14"/>
      <c r="E245" s="3">
        <f>B245/$E$3*$F$3</f>
        <v>0</v>
      </c>
      <c r="F245" s="3"/>
      <c r="H245" s="4">
        <v>0</v>
      </c>
      <c r="L245" s="5"/>
      <c r="M245" s="5"/>
      <c r="N245" s="6">
        <v>0</v>
      </c>
      <c r="O245" s="7"/>
      <c r="P245" s="5"/>
      <c r="Q245" s="5"/>
    </row>
    <row r="246" spans="1:17" s="2" customFormat="1" ht="13.5">
      <c r="A246" s="17" t="s">
        <v>165</v>
      </c>
      <c r="B246" s="13">
        <v>0</v>
      </c>
      <c r="C246" s="14"/>
      <c r="E246" s="3">
        <f>B246/$E$3*$F$3</f>
        <v>0</v>
      </c>
      <c r="F246" s="3"/>
      <c r="H246" s="4">
        <v>0</v>
      </c>
      <c r="L246" s="5"/>
      <c r="M246" s="5"/>
      <c r="N246" s="6">
        <v>0</v>
      </c>
      <c r="O246" s="7"/>
      <c r="P246" s="5"/>
      <c r="Q246" s="5"/>
    </row>
    <row r="247" spans="1:17" s="2" customFormat="1" ht="13.5">
      <c r="A247" s="17" t="s">
        <v>166</v>
      </c>
      <c r="B247" s="13">
        <v>0</v>
      </c>
      <c r="C247" s="14"/>
      <c r="E247" s="3">
        <f>B247/$E$3*$F$3</f>
        <v>0</v>
      </c>
      <c r="F247" s="3"/>
      <c r="H247" s="4">
        <v>0</v>
      </c>
      <c r="L247" s="5"/>
      <c r="M247" s="5"/>
      <c r="N247" s="6">
        <v>0</v>
      </c>
      <c r="O247" s="7"/>
      <c r="P247" s="5"/>
      <c r="Q247" s="5"/>
    </row>
    <row r="248" spans="1:17" s="2" customFormat="1" ht="13.5">
      <c r="A248" s="17" t="s">
        <v>167</v>
      </c>
      <c r="B248" s="13">
        <v>0</v>
      </c>
      <c r="C248" s="14"/>
      <c r="E248" s="3">
        <f>B248/$E$3*$F$3</f>
        <v>0</v>
      </c>
      <c r="F248" s="3"/>
      <c r="H248" s="4">
        <v>0</v>
      </c>
      <c r="L248" s="5"/>
      <c r="M248" s="5"/>
      <c r="N248" s="6">
        <v>0</v>
      </c>
      <c r="O248" s="7"/>
      <c r="P248" s="5"/>
      <c r="Q248" s="5"/>
    </row>
    <row r="249" spans="1:17" s="2" customFormat="1" ht="13.5">
      <c r="A249" s="5" t="s">
        <v>168</v>
      </c>
      <c r="B249" s="13">
        <f>B250+B253+B264+B271+B279+B288+B302+B312+B322+B330+B336</f>
        <v>21910.12999999998</v>
      </c>
      <c r="C249" s="14"/>
      <c r="D249" s="4">
        <f>B249-O249</f>
        <v>0</v>
      </c>
      <c r="E249" s="3">
        <f>B249/$E$3*$F$3</f>
        <v>10697.445984355361</v>
      </c>
      <c r="F249" s="3"/>
      <c r="H249" s="4">
        <v>12874.4536505017</v>
      </c>
      <c r="L249" s="5"/>
      <c r="M249" s="5"/>
      <c r="N249" s="6">
        <v>12874.4536505017</v>
      </c>
      <c r="O249" s="7">
        <v>21910.13</v>
      </c>
      <c r="P249" s="5"/>
      <c r="Q249" s="5"/>
    </row>
    <row r="250" spans="1:17" s="2" customFormat="1" ht="13.5">
      <c r="A250" s="15" t="s">
        <v>169</v>
      </c>
      <c r="B250" s="13">
        <v>372.245372975843</v>
      </c>
      <c r="C250" s="14"/>
      <c r="E250" s="3">
        <f>B250/$E$3*$F$3</f>
        <v>181.74583036866048</v>
      </c>
      <c r="F250" s="3"/>
      <c r="H250" s="4">
        <v>218.732421988879</v>
      </c>
      <c r="L250" s="5"/>
      <c r="M250" s="5"/>
      <c r="N250" s="6">
        <v>218.732421988879</v>
      </c>
      <c r="O250" s="7">
        <f aca="true" t="shared" si="0" ref="O250:O313">N250/$N$249*$O$249</f>
        <v>372.24537297584214</v>
      </c>
      <c r="P250" s="5"/>
      <c r="Q250" s="5"/>
    </row>
    <row r="251" spans="1:17" s="2" customFormat="1" ht="14.25">
      <c r="A251" s="15" t="s">
        <v>170</v>
      </c>
      <c r="B251" s="16">
        <v>372.245372975843</v>
      </c>
      <c r="C251" s="14"/>
      <c r="E251" s="3">
        <f>B251/$E$3*$F$3</f>
        <v>181.74583036866048</v>
      </c>
      <c r="F251" s="3"/>
      <c r="H251" s="4">
        <v>218.732421988879</v>
      </c>
      <c r="L251" s="5"/>
      <c r="M251" s="5"/>
      <c r="N251" s="6">
        <v>218.732421988879</v>
      </c>
      <c r="O251" s="7">
        <f t="shared" si="0"/>
        <v>372.24537297584214</v>
      </c>
      <c r="P251" s="5"/>
      <c r="Q251" s="5"/>
    </row>
    <row r="252" spans="1:17" s="2" customFormat="1" ht="13.5">
      <c r="A252" s="17" t="s">
        <v>171</v>
      </c>
      <c r="B252" s="13">
        <v>0</v>
      </c>
      <c r="C252" s="14"/>
      <c r="E252" s="3">
        <f>B252/$E$3*$F$3</f>
        <v>0</v>
      </c>
      <c r="F252" s="3"/>
      <c r="H252" s="4">
        <v>0</v>
      </c>
      <c r="L252" s="5"/>
      <c r="M252" s="5"/>
      <c r="N252" s="6">
        <v>0</v>
      </c>
      <c r="O252" s="7">
        <f t="shared" si="0"/>
        <v>0</v>
      </c>
      <c r="P252" s="5"/>
      <c r="Q252" s="5"/>
    </row>
    <row r="253" spans="1:17" s="2" customFormat="1" ht="13.5">
      <c r="A253" s="17" t="s">
        <v>172</v>
      </c>
      <c r="B253" s="13">
        <v>20068.0139466798</v>
      </c>
      <c r="C253" s="14"/>
      <c r="E253" s="3">
        <f>B253/$E$3*$F$3</f>
        <v>9798.04753362474</v>
      </c>
      <c r="F253" s="3"/>
      <c r="H253" s="4">
        <v>11792.0211068648</v>
      </c>
      <c r="L253" s="5"/>
      <c r="M253" s="5"/>
      <c r="N253" s="6">
        <v>11792.0211068648</v>
      </c>
      <c r="O253" s="7">
        <f t="shared" si="0"/>
        <v>20068.01394667987</v>
      </c>
      <c r="P253" s="5"/>
      <c r="Q253" s="5"/>
    </row>
    <row r="254" spans="1:17" s="2" customFormat="1" ht="13.5">
      <c r="A254" s="17" t="s">
        <v>10</v>
      </c>
      <c r="B254" s="13">
        <v>10062.2577382533</v>
      </c>
      <c r="C254" s="14"/>
      <c r="E254" s="3">
        <f>B254/$E$3*$F$3</f>
        <v>4912.816977152876</v>
      </c>
      <c r="F254" s="3"/>
      <c r="H254" s="4">
        <v>5912.6107818869</v>
      </c>
      <c r="L254" s="5"/>
      <c r="M254" s="5"/>
      <c r="N254" s="6">
        <v>5912.6107818869</v>
      </c>
      <c r="O254" s="7">
        <f t="shared" si="0"/>
        <v>10062.257738253258</v>
      </c>
      <c r="P254" s="5"/>
      <c r="Q254" s="5"/>
    </row>
    <row r="255" spans="1:17" s="2" customFormat="1" ht="13.5">
      <c r="A255" s="17" t="s">
        <v>12</v>
      </c>
      <c r="B255" s="13">
        <v>970.496865258448</v>
      </c>
      <c r="C255" s="14"/>
      <c r="E255" s="3">
        <f>B255/$E$3*$F$3</f>
        <v>473.8373434611507</v>
      </c>
      <c r="F255" s="3"/>
      <c r="H255" s="4">
        <v>570.266671613864</v>
      </c>
      <c r="L255" s="5"/>
      <c r="M255" s="5"/>
      <c r="N255" s="6">
        <v>570.266671613864</v>
      </c>
      <c r="O255" s="7">
        <f t="shared" si="0"/>
        <v>970.4968652584471</v>
      </c>
      <c r="P255" s="5"/>
      <c r="Q255" s="5"/>
    </row>
    <row r="256" spans="1:17" s="2" customFormat="1" ht="13.5">
      <c r="A256" s="17" t="s">
        <v>14</v>
      </c>
      <c r="B256" s="13">
        <v>0</v>
      </c>
      <c r="C256" s="14"/>
      <c r="E256" s="3">
        <f>B256/$E$3*$F$3</f>
        <v>0</v>
      </c>
      <c r="F256" s="3"/>
      <c r="H256" s="4">
        <v>0</v>
      </c>
      <c r="L256" s="5"/>
      <c r="M256" s="5"/>
      <c r="N256" s="6">
        <v>0</v>
      </c>
      <c r="O256" s="7">
        <f t="shared" si="0"/>
        <v>0</v>
      </c>
      <c r="P256" s="5"/>
      <c r="Q256" s="5"/>
    </row>
    <row r="257" spans="1:17" s="2" customFormat="1" ht="13.5">
      <c r="A257" s="17" t="s">
        <v>66</v>
      </c>
      <c r="B257" s="13">
        <v>0</v>
      </c>
      <c r="C257" s="14"/>
      <c r="E257" s="3">
        <f>B257/$E$3*$F$3</f>
        <v>0</v>
      </c>
      <c r="F257" s="3"/>
      <c r="H257" s="4">
        <v>0</v>
      </c>
      <c r="L257" s="5"/>
      <c r="M257" s="5"/>
      <c r="N257" s="6">
        <v>0</v>
      </c>
      <c r="O257" s="7">
        <f t="shared" si="0"/>
        <v>0</v>
      </c>
      <c r="P257" s="5"/>
      <c r="Q257" s="5"/>
    </row>
    <row r="258" spans="1:17" s="2" customFormat="1" ht="13.5">
      <c r="A258" s="17" t="s">
        <v>173</v>
      </c>
      <c r="B258" s="13">
        <v>2851.66544654708</v>
      </c>
      <c r="C258" s="14"/>
      <c r="E258" s="3">
        <f>B258/$E$3*$F$3</f>
        <v>1392.3028790742012</v>
      </c>
      <c r="F258" s="3"/>
      <c r="H258" s="4">
        <v>1675.64658987909</v>
      </c>
      <c r="L258" s="5"/>
      <c r="M258" s="5"/>
      <c r="N258" s="6">
        <v>1675.64658987909</v>
      </c>
      <c r="O258" s="7">
        <f t="shared" si="0"/>
        <v>2851.6654465470747</v>
      </c>
      <c r="P258" s="5"/>
      <c r="Q258" s="5"/>
    </row>
    <row r="259" spans="1:17" s="2" customFormat="1" ht="13.5">
      <c r="A259" s="17" t="s">
        <v>174</v>
      </c>
      <c r="B259" s="13">
        <v>2148.71994311502</v>
      </c>
      <c r="C259" s="14"/>
      <c r="E259" s="3">
        <f>B259/$E$3*$F$3</f>
        <v>1049.0953511905257</v>
      </c>
      <c r="F259" s="3"/>
      <c r="H259" s="4">
        <v>1262.59384656974</v>
      </c>
      <c r="L259" s="5"/>
      <c r="M259" s="5"/>
      <c r="N259" s="6">
        <v>1262.59384656974</v>
      </c>
      <c r="O259" s="7">
        <f t="shared" si="0"/>
        <v>2148.7199431150266</v>
      </c>
      <c r="P259" s="5"/>
      <c r="Q259" s="5"/>
    </row>
    <row r="260" spans="1:17" s="2" customFormat="1" ht="13.5">
      <c r="A260" s="17" t="s">
        <v>175</v>
      </c>
      <c r="B260" s="13">
        <v>0</v>
      </c>
      <c r="C260" s="14"/>
      <c r="E260" s="3">
        <f>B260/$E$3*$F$3</f>
        <v>0</v>
      </c>
      <c r="F260" s="3"/>
      <c r="H260" s="4">
        <v>0</v>
      </c>
      <c r="L260" s="5"/>
      <c r="M260" s="5"/>
      <c r="N260" s="6">
        <v>0</v>
      </c>
      <c r="O260" s="7">
        <f t="shared" si="0"/>
        <v>0</v>
      </c>
      <c r="P260" s="5"/>
      <c r="Q260" s="5"/>
    </row>
    <row r="261" spans="1:17" s="2" customFormat="1" ht="13.5">
      <c r="A261" s="17" t="s">
        <v>176</v>
      </c>
      <c r="B261" s="13">
        <v>0</v>
      </c>
      <c r="C261" s="14"/>
      <c r="E261" s="3">
        <f>B261/$E$3*$F$3</f>
        <v>0</v>
      </c>
      <c r="F261" s="3"/>
      <c r="H261" s="4">
        <v>0</v>
      </c>
      <c r="L261" s="5"/>
      <c r="M261" s="5"/>
      <c r="N261" s="6">
        <v>0</v>
      </c>
      <c r="O261" s="7">
        <f t="shared" si="0"/>
        <v>0</v>
      </c>
      <c r="P261" s="5"/>
      <c r="Q261" s="5"/>
    </row>
    <row r="262" spans="1:17" s="2" customFormat="1" ht="13.5">
      <c r="A262" s="17" t="s">
        <v>28</v>
      </c>
      <c r="B262" s="13">
        <v>0</v>
      </c>
      <c r="C262" s="14"/>
      <c r="E262" s="3">
        <f>B262/$E$3*$F$3</f>
        <v>0</v>
      </c>
      <c r="F262" s="3"/>
      <c r="H262" s="4">
        <v>0</v>
      </c>
      <c r="L262" s="5"/>
      <c r="M262" s="5"/>
      <c r="N262" s="6">
        <v>0</v>
      </c>
      <c r="O262" s="7">
        <f t="shared" si="0"/>
        <v>0</v>
      </c>
      <c r="P262" s="5"/>
      <c r="Q262" s="5"/>
    </row>
    <row r="263" spans="1:17" s="2" customFormat="1" ht="13.5">
      <c r="A263" s="17" t="s">
        <v>177</v>
      </c>
      <c r="B263" s="13">
        <v>4034.87395350601</v>
      </c>
      <c r="C263" s="14"/>
      <c r="E263" s="3">
        <f>B263/$E$3*$F$3</f>
        <v>1969.9949827460152</v>
      </c>
      <c r="F263" s="3"/>
      <c r="H263" s="4">
        <v>2370.90321691518</v>
      </c>
      <c r="L263" s="5"/>
      <c r="M263" s="5"/>
      <c r="N263" s="6">
        <v>2370.90321691518</v>
      </c>
      <c r="O263" s="7">
        <f t="shared" si="0"/>
        <v>4034.873953506019</v>
      </c>
      <c r="P263" s="5"/>
      <c r="Q263" s="5"/>
    </row>
    <row r="264" spans="1:17" s="2" customFormat="1" ht="13.5">
      <c r="A264" s="15" t="s">
        <v>178</v>
      </c>
      <c r="B264" s="13">
        <v>0</v>
      </c>
      <c r="C264" s="14"/>
      <c r="E264" s="3">
        <f>B264/$E$3*$F$3</f>
        <v>0</v>
      </c>
      <c r="F264" s="3"/>
      <c r="H264" s="4">
        <v>0</v>
      </c>
      <c r="L264" s="5"/>
      <c r="M264" s="5"/>
      <c r="N264" s="6">
        <v>0</v>
      </c>
      <c r="O264" s="7">
        <f t="shared" si="0"/>
        <v>0</v>
      </c>
      <c r="P264" s="5"/>
      <c r="Q264" s="5"/>
    </row>
    <row r="265" spans="1:17" s="2" customFormat="1" ht="13.5">
      <c r="A265" s="15" t="s">
        <v>10</v>
      </c>
      <c r="B265" s="13">
        <v>0</v>
      </c>
      <c r="C265" s="14"/>
      <c r="E265" s="3">
        <f>B265/$E$3*$F$3</f>
        <v>0</v>
      </c>
      <c r="F265" s="3"/>
      <c r="H265" s="4">
        <v>0</v>
      </c>
      <c r="L265" s="5"/>
      <c r="M265" s="5"/>
      <c r="N265" s="6">
        <v>0</v>
      </c>
      <c r="O265" s="7">
        <f t="shared" si="0"/>
        <v>0</v>
      </c>
      <c r="P265" s="5"/>
      <c r="Q265" s="5"/>
    </row>
    <row r="266" spans="1:17" s="2" customFormat="1" ht="13.5">
      <c r="A266" s="15" t="s">
        <v>12</v>
      </c>
      <c r="B266" s="13">
        <v>0</v>
      </c>
      <c r="C266" s="14"/>
      <c r="E266" s="3">
        <f>B266/$E$3*$F$3</f>
        <v>0</v>
      </c>
      <c r="F266" s="3"/>
      <c r="H266" s="4">
        <v>0</v>
      </c>
      <c r="L266" s="5"/>
      <c r="M266" s="5"/>
      <c r="N266" s="6">
        <v>0</v>
      </c>
      <c r="O266" s="7">
        <f t="shared" si="0"/>
        <v>0</v>
      </c>
      <c r="P266" s="5"/>
      <c r="Q266" s="5"/>
    </row>
    <row r="267" spans="1:17" s="2" customFormat="1" ht="13.5">
      <c r="A267" s="17" t="s">
        <v>14</v>
      </c>
      <c r="B267" s="13">
        <v>0</v>
      </c>
      <c r="C267" s="14"/>
      <c r="E267" s="3">
        <f>B267/$E$3*$F$3</f>
        <v>0</v>
      </c>
      <c r="F267" s="3"/>
      <c r="H267" s="4">
        <v>0</v>
      </c>
      <c r="L267" s="5"/>
      <c r="M267" s="5"/>
      <c r="N267" s="6">
        <v>0</v>
      </c>
      <c r="O267" s="7">
        <f t="shared" si="0"/>
        <v>0</v>
      </c>
      <c r="P267" s="5"/>
      <c r="Q267" s="5"/>
    </row>
    <row r="268" spans="1:17" s="2" customFormat="1" ht="13.5">
      <c r="A268" s="17" t="s">
        <v>179</v>
      </c>
      <c r="B268" s="13">
        <v>0</v>
      </c>
      <c r="C268" s="14"/>
      <c r="E268" s="3">
        <f>B268/$E$3*$F$3</f>
        <v>0</v>
      </c>
      <c r="F268" s="3"/>
      <c r="H268" s="4">
        <v>0</v>
      </c>
      <c r="L268" s="5"/>
      <c r="M268" s="5"/>
      <c r="N268" s="6">
        <v>0</v>
      </c>
      <c r="O268" s="7">
        <f t="shared" si="0"/>
        <v>0</v>
      </c>
      <c r="P268" s="5"/>
      <c r="Q268" s="5"/>
    </row>
    <row r="269" spans="1:17" s="2" customFormat="1" ht="13.5">
      <c r="A269" s="17" t="s">
        <v>28</v>
      </c>
      <c r="B269" s="13">
        <v>0</v>
      </c>
      <c r="C269" s="14"/>
      <c r="E269" s="3">
        <f>B269/$E$3*$F$3</f>
        <v>0</v>
      </c>
      <c r="F269" s="3"/>
      <c r="H269" s="4">
        <v>0</v>
      </c>
      <c r="L269" s="5"/>
      <c r="M269" s="5"/>
      <c r="N269" s="6">
        <v>0</v>
      </c>
      <c r="O269" s="7">
        <f t="shared" si="0"/>
        <v>0</v>
      </c>
      <c r="P269" s="5"/>
      <c r="Q269" s="5"/>
    </row>
    <row r="270" spans="1:17" s="2" customFormat="1" ht="13.5">
      <c r="A270" s="5" t="s">
        <v>180</v>
      </c>
      <c r="B270" s="13">
        <v>0</v>
      </c>
      <c r="C270" s="14"/>
      <c r="E270" s="3">
        <f>B270/$E$3*$F$3</f>
        <v>0</v>
      </c>
      <c r="F270" s="3"/>
      <c r="H270" s="4">
        <v>0</v>
      </c>
      <c r="L270" s="5"/>
      <c r="M270" s="5"/>
      <c r="N270" s="6">
        <v>0</v>
      </c>
      <c r="O270" s="7">
        <f t="shared" si="0"/>
        <v>0</v>
      </c>
      <c r="P270" s="5"/>
      <c r="Q270" s="5"/>
    </row>
    <row r="271" spans="1:17" s="2" customFormat="1" ht="13.5">
      <c r="A271" s="18" t="s">
        <v>181</v>
      </c>
      <c r="B271" s="13">
        <v>0</v>
      </c>
      <c r="C271" s="14"/>
      <c r="E271" s="3">
        <f>B271/$E$3*$F$3</f>
        <v>0</v>
      </c>
      <c r="F271" s="3"/>
      <c r="H271" s="4">
        <v>0</v>
      </c>
      <c r="L271" s="5"/>
      <c r="M271" s="5"/>
      <c r="N271" s="6">
        <v>0</v>
      </c>
      <c r="O271" s="7">
        <f t="shared" si="0"/>
        <v>0</v>
      </c>
      <c r="P271" s="5"/>
      <c r="Q271" s="5"/>
    </row>
    <row r="272" spans="1:17" s="2" customFormat="1" ht="13.5">
      <c r="A272" s="15" t="s">
        <v>10</v>
      </c>
      <c r="B272" s="13">
        <v>0</v>
      </c>
      <c r="C272" s="14"/>
      <c r="E272" s="3">
        <f>B272/$E$3*$F$3</f>
        <v>0</v>
      </c>
      <c r="F272" s="3"/>
      <c r="H272" s="4">
        <v>0</v>
      </c>
      <c r="L272" s="5"/>
      <c r="M272" s="5"/>
      <c r="N272" s="6">
        <v>0</v>
      </c>
      <c r="O272" s="7">
        <f t="shared" si="0"/>
        <v>0</v>
      </c>
      <c r="P272" s="5"/>
      <c r="Q272" s="5"/>
    </row>
    <row r="273" spans="1:17" s="2" customFormat="1" ht="13.5">
      <c r="A273" s="15" t="s">
        <v>12</v>
      </c>
      <c r="B273" s="13">
        <v>0</v>
      </c>
      <c r="C273" s="14"/>
      <c r="E273" s="3">
        <f>B273/$E$3*$F$3</f>
        <v>0</v>
      </c>
      <c r="F273" s="3"/>
      <c r="H273" s="4">
        <v>0</v>
      </c>
      <c r="L273" s="5"/>
      <c r="M273" s="5"/>
      <c r="N273" s="6">
        <v>0</v>
      </c>
      <c r="O273" s="7">
        <f t="shared" si="0"/>
        <v>0</v>
      </c>
      <c r="P273" s="5"/>
      <c r="Q273" s="5"/>
    </row>
    <row r="274" spans="1:17" s="2" customFormat="1" ht="13.5">
      <c r="A274" s="17" t="s">
        <v>14</v>
      </c>
      <c r="B274" s="13">
        <v>0</v>
      </c>
      <c r="C274" s="14"/>
      <c r="E274" s="3">
        <f>B274/$E$3*$F$3</f>
        <v>0</v>
      </c>
      <c r="F274" s="3"/>
      <c r="H274" s="4">
        <v>0</v>
      </c>
      <c r="L274" s="5"/>
      <c r="M274" s="5"/>
      <c r="N274" s="6">
        <v>0</v>
      </c>
      <c r="O274" s="7">
        <f t="shared" si="0"/>
        <v>0</v>
      </c>
      <c r="P274" s="5"/>
      <c r="Q274" s="5"/>
    </row>
    <row r="275" spans="1:17" s="2" customFormat="1" ht="13.5">
      <c r="A275" s="17" t="s">
        <v>182</v>
      </c>
      <c r="B275" s="13">
        <v>0</v>
      </c>
      <c r="C275" s="14"/>
      <c r="E275" s="3">
        <f>B275/$E$3*$F$3</f>
        <v>0</v>
      </c>
      <c r="F275" s="3"/>
      <c r="H275" s="4">
        <v>0</v>
      </c>
      <c r="L275" s="5"/>
      <c r="M275" s="5"/>
      <c r="N275" s="6">
        <v>0</v>
      </c>
      <c r="O275" s="7">
        <f t="shared" si="0"/>
        <v>0</v>
      </c>
      <c r="P275" s="5"/>
      <c r="Q275" s="5"/>
    </row>
    <row r="276" spans="1:17" s="2" customFormat="1" ht="13.5">
      <c r="A276" s="17" t="s">
        <v>183</v>
      </c>
      <c r="B276" s="13">
        <v>0</v>
      </c>
      <c r="C276" s="14"/>
      <c r="E276" s="3">
        <f>B276/$E$3*$F$3</f>
        <v>0</v>
      </c>
      <c r="F276" s="3"/>
      <c r="H276" s="4">
        <v>0</v>
      </c>
      <c r="L276" s="5"/>
      <c r="M276" s="5"/>
      <c r="N276" s="6">
        <v>0</v>
      </c>
      <c r="O276" s="7">
        <f t="shared" si="0"/>
        <v>0</v>
      </c>
      <c r="P276" s="5"/>
      <c r="Q276" s="5"/>
    </row>
    <row r="277" spans="1:17" s="2" customFormat="1" ht="13.5">
      <c r="A277" s="17" t="s">
        <v>28</v>
      </c>
      <c r="B277" s="13">
        <v>0</v>
      </c>
      <c r="C277" s="14"/>
      <c r="E277" s="3">
        <f>B277/$E$3*$F$3</f>
        <v>0</v>
      </c>
      <c r="F277" s="3"/>
      <c r="H277" s="4">
        <v>0</v>
      </c>
      <c r="L277" s="5"/>
      <c r="M277" s="5"/>
      <c r="N277" s="6">
        <v>0</v>
      </c>
      <c r="O277" s="7">
        <f t="shared" si="0"/>
        <v>0</v>
      </c>
      <c r="P277" s="5"/>
      <c r="Q277" s="5"/>
    </row>
    <row r="278" spans="1:17" s="2" customFormat="1" ht="13.5">
      <c r="A278" s="17" t="s">
        <v>184</v>
      </c>
      <c r="B278" s="13">
        <v>0</v>
      </c>
      <c r="C278" s="14"/>
      <c r="E278" s="3">
        <f>B278/$E$3*$F$3</f>
        <v>0</v>
      </c>
      <c r="F278" s="3"/>
      <c r="H278" s="4">
        <v>0</v>
      </c>
      <c r="L278" s="5"/>
      <c r="M278" s="5"/>
      <c r="N278" s="6">
        <v>0</v>
      </c>
      <c r="O278" s="7">
        <f t="shared" si="0"/>
        <v>0</v>
      </c>
      <c r="P278" s="5"/>
      <c r="Q278" s="5"/>
    </row>
    <row r="279" spans="1:17" s="2" customFormat="1" ht="13.5">
      <c r="A279" s="5" t="s">
        <v>185</v>
      </c>
      <c r="B279" s="13">
        <v>0</v>
      </c>
      <c r="C279" s="14"/>
      <c r="E279" s="3">
        <f>B279/$E$3*$F$3</f>
        <v>0</v>
      </c>
      <c r="F279" s="3"/>
      <c r="H279" s="4">
        <v>0</v>
      </c>
      <c r="L279" s="5"/>
      <c r="M279" s="5"/>
      <c r="N279" s="6">
        <v>0</v>
      </c>
      <c r="O279" s="7">
        <f t="shared" si="0"/>
        <v>0</v>
      </c>
      <c r="P279" s="5"/>
      <c r="Q279" s="5"/>
    </row>
    <row r="280" spans="1:17" s="2" customFormat="1" ht="13.5">
      <c r="A280" s="15" t="s">
        <v>10</v>
      </c>
      <c r="B280" s="13">
        <v>0</v>
      </c>
      <c r="C280" s="14"/>
      <c r="E280" s="3">
        <f>B280/$E$3*$F$3</f>
        <v>0</v>
      </c>
      <c r="F280" s="3"/>
      <c r="H280" s="4">
        <v>0</v>
      </c>
      <c r="L280" s="5"/>
      <c r="M280" s="5"/>
      <c r="N280" s="6">
        <v>0</v>
      </c>
      <c r="O280" s="7">
        <f t="shared" si="0"/>
        <v>0</v>
      </c>
      <c r="P280" s="5"/>
      <c r="Q280" s="5"/>
    </row>
    <row r="281" spans="1:17" s="2" customFormat="1" ht="13.5">
      <c r="A281" s="15" t="s">
        <v>12</v>
      </c>
      <c r="B281" s="13">
        <v>0</v>
      </c>
      <c r="C281" s="14"/>
      <c r="E281" s="3">
        <f>B281/$E$3*$F$3</f>
        <v>0</v>
      </c>
      <c r="F281" s="3"/>
      <c r="H281" s="4">
        <v>0</v>
      </c>
      <c r="L281" s="5"/>
      <c r="M281" s="5"/>
      <c r="N281" s="6">
        <v>0</v>
      </c>
      <c r="O281" s="7">
        <f t="shared" si="0"/>
        <v>0</v>
      </c>
      <c r="P281" s="5"/>
      <c r="Q281" s="5"/>
    </row>
    <row r="282" spans="1:17" s="2" customFormat="1" ht="13.5">
      <c r="A282" s="15" t="s">
        <v>14</v>
      </c>
      <c r="B282" s="13">
        <v>0</v>
      </c>
      <c r="C282" s="14"/>
      <c r="E282" s="3">
        <f>B282/$E$3*$F$3</f>
        <v>0</v>
      </c>
      <c r="F282" s="3"/>
      <c r="H282" s="4">
        <v>0</v>
      </c>
      <c r="L282" s="5"/>
      <c r="M282" s="5"/>
      <c r="N282" s="6">
        <v>0</v>
      </c>
      <c r="O282" s="7">
        <f t="shared" si="0"/>
        <v>0</v>
      </c>
      <c r="P282" s="5"/>
      <c r="Q282" s="5"/>
    </row>
    <row r="283" spans="1:17" s="2" customFormat="1" ht="13.5">
      <c r="A283" s="17" t="s">
        <v>186</v>
      </c>
      <c r="B283" s="13">
        <v>0</v>
      </c>
      <c r="C283" s="14"/>
      <c r="E283" s="3">
        <f>B283/$E$3*$F$3</f>
        <v>0</v>
      </c>
      <c r="F283" s="3"/>
      <c r="H283" s="4">
        <v>0</v>
      </c>
      <c r="L283" s="5"/>
      <c r="M283" s="5"/>
      <c r="N283" s="6">
        <v>0</v>
      </c>
      <c r="O283" s="7">
        <f t="shared" si="0"/>
        <v>0</v>
      </c>
      <c r="P283" s="5"/>
      <c r="Q283" s="5"/>
    </row>
    <row r="284" spans="1:17" s="2" customFormat="1" ht="13.5">
      <c r="A284" s="17" t="s">
        <v>187</v>
      </c>
      <c r="B284" s="13">
        <v>0</v>
      </c>
      <c r="C284" s="14"/>
      <c r="E284" s="3">
        <f>B284/$E$3*$F$3</f>
        <v>0</v>
      </c>
      <c r="F284" s="3"/>
      <c r="H284" s="4">
        <v>0</v>
      </c>
      <c r="L284" s="5"/>
      <c r="M284" s="5"/>
      <c r="N284" s="6">
        <v>0</v>
      </c>
      <c r="O284" s="7">
        <f t="shared" si="0"/>
        <v>0</v>
      </c>
      <c r="P284" s="5"/>
      <c r="Q284" s="5"/>
    </row>
    <row r="285" spans="1:17" s="2" customFormat="1" ht="13.5">
      <c r="A285" s="17" t="s">
        <v>188</v>
      </c>
      <c r="B285" s="13">
        <v>0</v>
      </c>
      <c r="C285" s="14"/>
      <c r="E285" s="3">
        <f>B285/$E$3*$F$3</f>
        <v>0</v>
      </c>
      <c r="F285" s="3"/>
      <c r="H285" s="4">
        <v>0</v>
      </c>
      <c r="L285" s="5"/>
      <c r="M285" s="5"/>
      <c r="N285" s="6">
        <v>0</v>
      </c>
      <c r="O285" s="7">
        <f t="shared" si="0"/>
        <v>0</v>
      </c>
      <c r="P285" s="5"/>
      <c r="Q285" s="5"/>
    </row>
    <row r="286" spans="1:17" s="2" customFormat="1" ht="13.5">
      <c r="A286" s="15" t="s">
        <v>28</v>
      </c>
      <c r="B286" s="13">
        <v>0</v>
      </c>
      <c r="C286" s="14"/>
      <c r="E286" s="3">
        <f>B286/$E$3*$F$3</f>
        <v>0</v>
      </c>
      <c r="F286" s="3"/>
      <c r="H286" s="4">
        <v>0</v>
      </c>
      <c r="L286" s="5"/>
      <c r="M286" s="5"/>
      <c r="N286" s="6">
        <v>0</v>
      </c>
      <c r="O286" s="7">
        <f t="shared" si="0"/>
        <v>0</v>
      </c>
      <c r="P286" s="5"/>
      <c r="Q286" s="5"/>
    </row>
    <row r="287" spans="1:17" s="2" customFormat="1" ht="13.5">
      <c r="A287" s="15" t="s">
        <v>189</v>
      </c>
      <c r="B287" s="13">
        <v>0</v>
      </c>
      <c r="C287" s="14"/>
      <c r="E287" s="3">
        <f>B287/$E$3*$F$3</f>
        <v>0</v>
      </c>
      <c r="F287" s="3"/>
      <c r="H287" s="4">
        <v>0</v>
      </c>
      <c r="L287" s="5"/>
      <c r="M287" s="5"/>
      <c r="N287" s="6">
        <v>0</v>
      </c>
      <c r="O287" s="7">
        <f t="shared" si="0"/>
        <v>0</v>
      </c>
      <c r="P287" s="5"/>
      <c r="Q287" s="5"/>
    </row>
    <row r="288" spans="1:17" s="2" customFormat="1" ht="13.5">
      <c r="A288" s="15" t="s">
        <v>190</v>
      </c>
      <c r="B288" s="13">
        <v>1439.95810573021</v>
      </c>
      <c r="C288" s="14"/>
      <c r="E288" s="3">
        <f>B288/$E$3*$F$3</f>
        <v>703.0480447073387</v>
      </c>
      <c r="F288" s="3"/>
      <c r="H288" s="4">
        <v>846.123409166804</v>
      </c>
      <c r="L288" s="5"/>
      <c r="M288" s="5"/>
      <c r="N288" s="6">
        <v>846.123409166804</v>
      </c>
      <c r="O288" s="7">
        <f t="shared" si="0"/>
        <v>1439.9581057302141</v>
      </c>
      <c r="P288" s="5"/>
      <c r="Q288" s="5"/>
    </row>
    <row r="289" spans="1:17" s="2" customFormat="1" ht="13.5">
      <c r="A289" s="17" t="s">
        <v>10</v>
      </c>
      <c r="B289" s="13">
        <v>894.053619022337</v>
      </c>
      <c r="C289" s="14"/>
      <c r="E289" s="3">
        <f>B289/$E$3*$F$3</f>
        <v>436.51453901044334</v>
      </c>
      <c r="F289" s="3"/>
      <c r="H289" s="4">
        <v>525.348406384005</v>
      </c>
      <c r="L289" s="5"/>
      <c r="M289" s="5"/>
      <c r="N289" s="6">
        <v>525.348406384005</v>
      </c>
      <c r="O289" s="7">
        <f t="shared" si="0"/>
        <v>894.0536190223368</v>
      </c>
      <c r="P289" s="5"/>
      <c r="Q289" s="5"/>
    </row>
    <row r="290" spans="1:17" s="2" customFormat="1" ht="13.5">
      <c r="A290" s="17" t="s">
        <v>12</v>
      </c>
      <c r="B290" s="13">
        <v>329.038320755433</v>
      </c>
      <c r="C290" s="14"/>
      <c r="E290" s="3">
        <f>B290/$E$3*$F$3</f>
        <v>160.6503322008697</v>
      </c>
      <c r="F290" s="3"/>
      <c r="H290" s="4">
        <v>193.343837293742</v>
      </c>
      <c r="L290" s="5"/>
      <c r="M290" s="5"/>
      <c r="N290" s="6">
        <v>193.343837293742</v>
      </c>
      <c r="O290" s="7">
        <f t="shared" si="0"/>
        <v>329.0383207554332</v>
      </c>
      <c r="P290" s="5"/>
      <c r="Q290" s="5"/>
    </row>
    <row r="291" spans="1:17" s="2" customFormat="1" ht="13.5">
      <c r="A291" s="17" t="s">
        <v>14</v>
      </c>
      <c r="B291" s="13">
        <v>0</v>
      </c>
      <c r="C291" s="14"/>
      <c r="E291" s="3">
        <f>B291/$E$3*$F$3</f>
        <v>0</v>
      </c>
      <c r="F291" s="3"/>
      <c r="H291" s="4">
        <v>0</v>
      </c>
      <c r="L291" s="5"/>
      <c r="M291" s="5"/>
      <c r="N291" s="6">
        <v>0</v>
      </c>
      <c r="O291" s="7">
        <f t="shared" si="0"/>
        <v>0</v>
      </c>
      <c r="P291" s="5"/>
      <c r="Q291" s="5"/>
    </row>
    <row r="292" spans="1:17" s="2" customFormat="1" ht="13.5">
      <c r="A292" s="5" t="s">
        <v>191</v>
      </c>
      <c r="B292" s="13">
        <v>68.965102582578</v>
      </c>
      <c r="C292" s="14"/>
      <c r="E292" s="3">
        <f>B292/$E$3*$F$3</f>
        <v>33.671660537050904</v>
      </c>
      <c r="F292" s="3"/>
      <c r="H292" s="4">
        <v>40.5240871095469</v>
      </c>
      <c r="L292" s="5"/>
      <c r="M292" s="5"/>
      <c r="N292" s="6">
        <v>40.5240871095469</v>
      </c>
      <c r="O292" s="7">
        <f t="shared" si="0"/>
        <v>68.9651025825781</v>
      </c>
      <c r="P292" s="5"/>
      <c r="Q292" s="5"/>
    </row>
    <row r="293" spans="1:17" s="2" customFormat="1" ht="13.5">
      <c r="A293" s="15" t="s">
        <v>192</v>
      </c>
      <c r="B293" s="13">
        <v>60.656054078653</v>
      </c>
      <c r="C293" s="14"/>
      <c r="E293" s="3">
        <f>B293/$E$3*$F$3</f>
        <v>29.614833966321918</v>
      </c>
      <c r="F293" s="3"/>
      <c r="H293" s="4">
        <v>35.6416669758665</v>
      </c>
      <c r="L293" s="5"/>
      <c r="M293" s="5"/>
      <c r="N293" s="6">
        <v>35.6416669758665</v>
      </c>
      <c r="O293" s="7">
        <f t="shared" si="0"/>
        <v>60.65605407865294</v>
      </c>
      <c r="P293" s="5"/>
      <c r="Q293" s="5"/>
    </row>
    <row r="294" spans="1:17" s="2" customFormat="1" ht="13.5">
      <c r="A294" s="15" t="s">
        <v>193</v>
      </c>
      <c r="B294" s="13">
        <v>0</v>
      </c>
      <c r="C294" s="14"/>
      <c r="E294" s="3">
        <f>B294/$E$3*$F$3</f>
        <v>0</v>
      </c>
      <c r="F294" s="3"/>
      <c r="H294" s="4">
        <v>0</v>
      </c>
      <c r="L294" s="5"/>
      <c r="M294" s="5"/>
      <c r="N294" s="6">
        <v>0</v>
      </c>
      <c r="O294" s="7">
        <f t="shared" si="0"/>
        <v>0</v>
      </c>
      <c r="P294" s="5"/>
      <c r="Q294" s="5"/>
    </row>
    <row r="295" spans="1:17" s="2" customFormat="1" ht="13.5">
      <c r="A295" s="18" t="s">
        <v>194</v>
      </c>
      <c r="B295" s="13">
        <v>43.2070522204103</v>
      </c>
      <c r="C295" s="14"/>
      <c r="E295" s="3">
        <f>B295/$E$3*$F$3</f>
        <v>21.095498167790925</v>
      </c>
      <c r="F295" s="3"/>
      <c r="H295" s="4">
        <v>25.3885846951378</v>
      </c>
      <c r="L295" s="5"/>
      <c r="M295" s="5"/>
      <c r="N295" s="6">
        <v>25.3885846951378</v>
      </c>
      <c r="O295" s="7">
        <f t="shared" si="0"/>
        <v>43.20705222041035</v>
      </c>
      <c r="P295" s="5"/>
      <c r="Q295" s="5"/>
    </row>
    <row r="296" spans="1:17" s="2" customFormat="1" ht="13.5">
      <c r="A296" s="17" t="s">
        <v>195</v>
      </c>
      <c r="B296" s="13">
        <v>0.830904850392506</v>
      </c>
      <c r="C296" s="14"/>
      <c r="E296" s="3">
        <f>B296/$E$3*$F$3</f>
        <v>0.4056826570729025</v>
      </c>
      <c r="F296" s="3"/>
      <c r="H296" s="4">
        <v>0.488242013368034</v>
      </c>
      <c r="L296" s="5"/>
      <c r="M296" s="5"/>
      <c r="N296" s="6">
        <v>0.488242013368034</v>
      </c>
      <c r="O296" s="7">
        <f t="shared" si="0"/>
        <v>0.8309048503925057</v>
      </c>
      <c r="P296" s="5"/>
      <c r="Q296" s="5"/>
    </row>
    <row r="297" spans="1:17" s="2" customFormat="1" ht="13.5">
      <c r="A297" s="17" t="s">
        <v>196</v>
      </c>
      <c r="B297" s="13">
        <v>17.4490018582426</v>
      </c>
      <c r="C297" s="14"/>
      <c r="E297" s="3">
        <f>B297/$E$3*$F$3</f>
        <v>8.51933579853094</v>
      </c>
      <c r="F297" s="3"/>
      <c r="H297" s="4">
        <v>10.2530822807287</v>
      </c>
      <c r="L297" s="5"/>
      <c r="M297" s="5"/>
      <c r="N297" s="6">
        <v>10.2530822807287</v>
      </c>
      <c r="O297" s="7">
        <f t="shared" si="0"/>
        <v>17.449001858242596</v>
      </c>
      <c r="P297" s="5"/>
      <c r="Q297" s="5"/>
    </row>
    <row r="298" spans="1:17" s="2" customFormat="1" ht="13.5">
      <c r="A298" s="17" t="s">
        <v>197</v>
      </c>
      <c r="B298" s="13">
        <v>0</v>
      </c>
      <c r="C298" s="14"/>
      <c r="E298" s="3">
        <f>B298/$E$3*$F$3</f>
        <v>0</v>
      </c>
      <c r="F298" s="3"/>
      <c r="H298" s="4">
        <v>0</v>
      </c>
      <c r="L298" s="5"/>
      <c r="M298" s="5"/>
      <c r="N298" s="6">
        <v>0</v>
      </c>
      <c r="O298" s="7">
        <f t="shared" si="0"/>
        <v>0</v>
      </c>
      <c r="P298" s="5"/>
      <c r="Q298" s="5"/>
    </row>
    <row r="299" spans="1:17" s="2" customFormat="1" ht="13.5">
      <c r="A299" s="17" t="s">
        <v>66</v>
      </c>
      <c r="B299" s="13">
        <v>0</v>
      </c>
      <c r="C299" s="14"/>
      <c r="E299" s="3">
        <f>B299/$E$3*$F$3</f>
        <v>0</v>
      </c>
      <c r="F299" s="3"/>
      <c r="H299" s="4">
        <v>0</v>
      </c>
      <c r="L299" s="5"/>
      <c r="M299" s="5"/>
      <c r="N299" s="6">
        <v>0</v>
      </c>
      <c r="O299" s="7">
        <f t="shared" si="0"/>
        <v>0</v>
      </c>
      <c r="P299" s="5"/>
      <c r="Q299" s="5"/>
    </row>
    <row r="300" spans="1:17" s="2" customFormat="1" ht="13.5">
      <c r="A300" s="17" t="s">
        <v>28</v>
      </c>
      <c r="B300" s="13">
        <v>0</v>
      </c>
      <c r="C300" s="14"/>
      <c r="E300" s="3">
        <f>B300/$E$3*$F$3</f>
        <v>0</v>
      </c>
      <c r="F300" s="3"/>
      <c r="H300" s="4">
        <v>0</v>
      </c>
      <c r="L300" s="5"/>
      <c r="M300" s="5"/>
      <c r="N300" s="6">
        <v>0</v>
      </c>
      <c r="O300" s="7">
        <f t="shared" si="0"/>
        <v>0</v>
      </c>
      <c r="P300" s="5"/>
      <c r="Q300" s="5"/>
    </row>
    <row r="301" spans="1:17" s="2" customFormat="1" ht="13.5">
      <c r="A301" s="15" t="s">
        <v>198</v>
      </c>
      <c r="B301" s="13">
        <v>25.7580503621677</v>
      </c>
      <c r="C301" s="14"/>
      <c r="E301" s="3">
        <f>B301/$E$3*$F$3</f>
        <v>12.576162369259986</v>
      </c>
      <c r="F301" s="3"/>
      <c r="H301" s="4">
        <v>15.1355024144091</v>
      </c>
      <c r="L301" s="5"/>
      <c r="M301" s="5"/>
      <c r="N301" s="6">
        <v>15.1355024144091</v>
      </c>
      <c r="O301" s="7">
        <f t="shared" si="0"/>
        <v>25.75805036216775</v>
      </c>
      <c r="P301" s="5"/>
      <c r="Q301" s="5"/>
    </row>
    <row r="302" spans="1:17" s="2" customFormat="1" ht="13.5">
      <c r="A302" s="18" t="s">
        <v>199</v>
      </c>
      <c r="B302" s="13">
        <v>0</v>
      </c>
      <c r="C302" s="14"/>
      <c r="E302" s="3">
        <f>B302/$E$3*$F$3</f>
        <v>0</v>
      </c>
      <c r="F302" s="3"/>
      <c r="H302" s="4">
        <v>0</v>
      </c>
      <c r="L302" s="5"/>
      <c r="M302" s="5"/>
      <c r="N302" s="6">
        <v>0</v>
      </c>
      <c r="O302" s="7">
        <f t="shared" si="0"/>
        <v>0</v>
      </c>
      <c r="P302" s="5"/>
      <c r="Q302" s="5"/>
    </row>
    <row r="303" spans="1:17" s="2" customFormat="1" ht="13.5">
      <c r="A303" s="15" t="s">
        <v>10</v>
      </c>
      <c r="B303" s="13">
        <v>0</v>
      </c>
      <c r="C303" s="14"/>
      <c r="E303" s="3">
        <f>B303/$E$3*$F$3</f>
        <v>0</v>
      </c>
      <c r="F303" s="3"/>
      <c r="H303" s="4">
        <v>0</v>
      </c>
      <c r="L303" s="5"/>
      <c r="M303" s="5"/>
      <c r="N303" s="6">
        <v>0</v>
      </c>
      <c r="O303" s="7">
        <f t="shared" si="0"/>
        <v>0</v>
      </c>
      <c r="P303" s="5"/>
      <c r="Q303" s="5"/>
    </row>
    <row r="304" spans="1:17" s="2" customFormat="1" ht="13.5">
      <c r="A304" s="17" t="s">
        <v>12</v>
      </c>
      <c r="B304" s="13">
        <v>0</v>
      </c>
      <c r="C304" s="14"/>
      <c r="E304" s="3">
        <f>B304/$E$3*$F$3</f>
        <v>0</v>
      </c>
      <c r="F304" s="3"/>
      <c r="H304" s="4">
        <v>0</v>
      </c>
      <c r="L304" s="5"/>
      <c r="M304" s="5"/>
      <c r="N304" s="6">
        <v>0</v>
      </c>
      <c r="O304" s="7">
        <f t="shared" si="0"/>
        <v>0</v>
      </c>
      <c r="P304" s="5"/>
      <c r="Q304" s="5"/>
    </row>
    <row r="305" spans="1:17" s="2" customFormat="1" ht="13.5">
      <c r="A305" s="17" t="s">
        <v>14</v>
      </c>
      <c r="B305" s="13">
        <v>0</v>
      </c>
      <c r="C305" s="14"/>
      <c r="E305" s="3">
        <f>B305/$E$3*$F$3</f>
        <v>0</v>
      </c>
      <c r="F305" s="3"/>
      <c r="H305" s="4">
        <v>0</v>
      </c>
      <c r="L305" s="5"/>
      <c r="M305" s="5"/>
      <c r="N305" s="6">
        <v>0</v>
      </c>
      <c r="O305" s="7">
        <f t="shared" si="0"/>
        <v>0</v>
      </c>
      <c r="P305" s="5"/>
      <c r="Q305" s="5"/>
    </row>
    <row r="306" spans="1:17" s="2" customFormat="1" ht="13.5">
      <c r="A306" s="17" t="s">
        <v>200</v>
      </c>
      <c r="B306" s="13">
        <v>0</v>
      </c>
      <c r="C306" s="14"/>
      <c r="E306" s="3">
        <f>B306/$E$3*$F$3</f>
        <v>0</v>
      </c>
      <c r="F306" s="3"/>
      <c r="H306" s="4">
        <v>0</v>
      </c>
      <c r="L306" s="5"/>
      <c r="M306" s="5"/>
      <c r="N306" s="6">
        <v>0</v>
      </c>
      <c r="O306" s="7">
        <f t="shared" si="0"/>
        <v>0</v>
      </c>
      <c r="P306" s="5"/>
      <c r="Q306" s="5"/>
    </row>
    <row r="307" spans="1:17" s="2" customFormat="1" ht="13.5">
      <c r="A307" s="5" t="s">
        <v>201</v>
      </c>
      <c r="B307" s="13">
        <v>0</v>
      </c>
      <c r="C307" s="14"/>
      <c r="E307" s="3">
        <f>B307/$E$3*$F$3</f>
        <v>0</v>
      </c>
      <c r="F307" s="3"/>
      <c r="H307" s="4">
        <v>0</v>
      </c>
      <c r="L307" s="5"/>
      <c r="M307" s="5"/>
      <c r="N307" s="6">
        <v>0</v>
      </c>
      <c r="O307" s="7">
        <f t="shared" si="0"/>
        <v>0</v>
      </c>
      <c r="P307" s="5"/>
      <c r="Q307" s="5"/>
    </row>
    <row r="308" spans="1:17" s="2" customFormat="1" ht="13.5">
      <c r="A308" s="15" t="s">
        <v>202</v>
      </c>
      <c r="B308" s="13">
        <v>0</v>
      </c>
      <c r="C308" s="14"/>
      <c r="E308" s="3">
        <f>B308/$E$3*$F$3</f>
        <v>0</v>
      </c>
      <c r="F308" s="3"/>
      <c r="H308" s="4">
        <v>0</v>
      </c>
      <c r="L308" s="5"/>
      <c r="M308" s="5"/>
      <c r="N308" s="6">
        <v>0</v>
      </c>
      <c r="O308" s="7">
        <f t="shared" si="0"/>
        <v>0</v>
      </c>
      <c r="P308" s="5"/>
      <c r="Q308" s="5"/>
    </row>
    <row r="309" spans="1:17" s="2" customFormat="1" ht="13.5">
      <c r="A309" s="15" t="s">
        <v>66</v>
      </c>
      <c r="B309" s="13">
        <v>0</v>
      </c>
      <c r="C309" s="14"/>
      <c r="E309" s="3">
        <f>B309/$E$3*$F$3</f>
        <v>0</v>
      </c>
      <c r="F309" s="3"/>
      <c r="H309" s="4">
        <v>0</v>
      </c>
      <c r="L309" s="5"/>
      <c r="M309" s="5"/>
      <c r="N309" s="6">
        <v>0</v>
      </c>
      <c r="O309" s="7">
        <f t="shared" si="0"/>
        <v>0</v>
      </c>
      <c r="P309" s="5"/>
      <c r="Q309" s="5"/>
    </row>
    <row r="310" spans="1:17" s="2" customFormat="1" ht="13.5">
      <c r="A310" s="15" t="s">
        <v>28</v>
      </c>
      <c r="B310" s="13">
        <v>0</v>
      </c>
      <c r="C310" s="14"/>
      <c r="E310" s="3">
        <f>B310/$E$3*$F$3</f>
        <v>0</v>
      </c>
      <c r="F310" s="3"/>
      <c r="H310" s="4">
        <v>0</v>
      </c>
      <c r="L310" s="5"/>
      <c r="M310" s="5"/>
      <c r="N310" s="6">
        <v>0</v>
      </c>
      <c r="O310" s="7">
        <f t="shared" si="0"/>
        <v>0</v>
      </c>
      <c r="P310" s="5"/>
      <c r="Q310" s="5"/>
    </row>
    <row r="311" spans="1:17" s="2" customFormat="1" ht="13.5">
      <c r="A311" s="15" t="s">
        <v>203</v>
      </c>
      <c r="B311" s="13">
        <v>0</v>
      </c>
      <c r="C311" s="14"/>
      <c r="E311" s="3">
        <f>B311/$E$3*$F$3</f>
        <v>0</v>
      </c>
      <c r="F311" s="3"/>
      <c r="H311" s="4">
        <v>0</v>
      </c>
      <c r="L311" s="5"/>
      <c r="M311" s="5"/>
      <c r="N311" s="6">
        <v>0</v>
      </c>
      <c r="O311" s="7">
        <f t="shared" si="0"/>
        <v>0</v>
      </c>
      <c r="P311" s="5"/>
      <c r="Q311" s="5"/>
    </row>
    <row r="312" spans="1:17" s="2" customFormat="1" ht="13.5">
      <c r="A312" s="17" t="s">
        <v>204</v>
      </c>
      <c r="B312" s="13">
        <v>0</v>
      </c>
      <c r="C312" s="14"/>
      <c r="E312" s="3">
        <f>B312/$E$3*$F$3</f>
        <v>0</v>
      </c>
      <c r="F312" s="3"/>
      <c r="H312" s="4">
        <v>0</v>
      </c>
      <c r="L312" s="5"/>
      <c r="M312" s="5"/>
      <c r="N312" s="6">
        <v>0</v>
      </c>
      <c r="O312" s="7">
        <f t="shared" si="0"/>
        <v>0</v>
      </c>
      <c r="P312" s="5"/>
      <c r="Q312" s="5"/>
    </row>
    <row r="313" spans="1:17" s="2" customFormat="1" ht="13.5">
      <c r="A313" s="17" t="s">
        <v>10</v>
      </c>
      <c r="B313" s="13">
        <v>0</v>
      </c>
      <c r="C313" s="14"/>
      <c r="E313" s="3">
        <f>B313/$E$3*$F$3</f>
        <v>0</v>
      </c>
      <c r="F313" s="3"/>
      <c r="H313" s="4">
        <v>0</v>
      </c>
      <c r="L313" s="5"/>
      <c r="M313" s="5"/>
      <c r="N313" s="6">
        <v>0</v>
      </c>
      <c r="O313" s="7">
        <f t="shared" si="0"/>
        <v>0</v>
      </c>
      <c r="P313" s="5"/>
      <c r="Q313" s="5"/>
    </row>
    <row r="314" spans="1:17" s="2" customFormat="1" ht="13.5">
      <c r="A314" s="17" t="s">
        <v>12</v>
      </c>
      <c r="B314" s="13">
        <v>0</v>
      </c>
      <c r="C314" s="14"/>
      <c r="E314" s="3">
        <f>B314/$E$3*$F$3</f>
        <v>0</v>
      </c>
      <c r="F314" s="3"/>
      <c r="H314" s="4">
        <v>0</v>
      </c>
      <c r="L314" s="5"/>
      <c r="M314" s="5"/>
      <c r="N314" s="6">
        <v>0</v>
      </c>
      <c r="O314" s="7">
        <f aca="true" t="shared" si="1" ref="O314:O338">N314/$N$249*$O$249</f>
        <v>0</v>
      </c>
      <c r="P314" s="5"/>
      <c r="Q314" s="5"/>
    </row>
    <row r="315" spans="1:17" s="2" customFormat="1" ht="13.5">
      <c r="A315" s="15" t="s">
        <v>14</v>
      </c>
      <c r="B315" s="13">
        <v>0</v>
      </c>
      <c r="C315" s="14"/>
      <c r="E315" s="3">
        <f>B315/$E$3*$F$3</f>
        <v>0</v>
      </c>
      <c r="F315" s="3"/>
      <c r="H315" s="4">
        <v>0</v>
      </c>
      <c r="L315" s="5"/>
      <c r="M315" s="5"/>
      <c r="N315" s="6">
        <v>0</v>
      </c>
      <c r="O315" s="7">
        <f t="shared" si="1"/>
        <v>0</v>
      </c>
      <c r="P315" s="5"/>
      <c r="Q315" s="5"/>
    </row>
    <row r="316" spans="1:17" s="2" customFormat="1" ht="13.5">
      <c r="A316" s="15" t="s">
        <v>205</v>
      </c>
      <c r="B316" s="13">
        <v>0</v>
      </c>
      <c r="C316" s="14"/>
      <c r="E316" s="3">
        <f>B316/$E$3*$F$3</f>
        <v>0</v>
      </c>
      <c r="F316" s="3"/>
      <c r="H316" s="4">
        <v>0</v>
      </c>
      <c r="L316" s="5"/>
      <c r="M316" s="5"/>
      <c r="N316" s="6">
        <v>0</v>
      </c>
      <c r="O316" s="7">
        <f t="shared" si="1"/>
        <v>0</v>
      </c>
      <c r="P316" s="5"/>
      <c r="Q316" s="5"/>
    </row>
    <row r="317" spans="1:17" s="2" customFormat="1" ht="13.5">
      <c r="A317" s="15" t="s">
        <v>206</v>
      </c>
      <c r="B317" s="13">
        <v>0</v>
      </c>
      <c r="C317" s="14"/>
      <c r="E317" s="3">
        <f>B317/$E$3*$F$3</f>
        <v>0</v>
      </c>
      <c r="F317" s="3"/>
      <c r="H317" s="4">
        <v>0</v>
      </c>
      <c r="L317" s="5"/>
      <c r="M317" s="5"/>
      <c r="N317" s="6">
        <v>0</v>
      </c>
      <c r="O317" s="7">
        <f t="shared" si="1"/>
        <v>0</v>
      </c>
      <c r="P317" s="5"/>
      <c r="Q317" s="5"/>
    </row>
    <row r="318" spans="1:17" s="2" customFormat="1" ht="13.5">
      <c r="A318" s="17" t="s">
        <v>207</v>
      </c>
      <c r="B318" s="13">
        <v>0</v>
      </c>
      <c r="C318" s="14"/>
      <c r="E318" s="3">
        <f>B318/$E$3*$F$3</f>
        <v>0</v>
      </c>
      <c r="F318" s="3"/>
      <c r="H318" s="4">
        <v>0</v>
      </c>
      <c r="L318" s="5"/>
      <c r="M318" s="5"/>
      <c r="N318" s="6">
        <v>0</v>
      </c>
      <c r="O318" s="7">
        <f t="shared" si="1"/>
        <v>0</v>
      </c>
      <c r="P318" s="5"/>
      <c r="Q318" s="5"/>
    </row>
    <row r="319" spans="1:17" s="2" customFormat="1" ht="13.5">
      <c r="A319" s="17" t="s">
        <v>66</v>
      </c>
      <c r="B319" s="13">
        <v>0</v>
      </c>
      <c r="C319" s="14"/>
      <c r="E319" s="3">
        <f>B319/$E$3*$F$3</f>
        <v>0</v>
      </c>
      <c r="F319" s="3"/>
      <c r="H319" s="4">
        <v>0</v>
      </c>
      <c r="L319" s="5"/>
      <c r="M319" s="5"/>
      <c r="N319" s="6">
        <v>0</v>
      </c>
      <c r="O319" s="7">
        <f t="shared" si="1"/>
        <v>0</v>
      </c>
      <c r="P319" s="5"/>
      <c r="Q319" s="5"/>
    </row>
    <row r="320" spans="1:17" s="2" customFormat="1" ht="13.5">
      <c r="A320" s="17" t="s">
        <v>28</v>
      </c>
      <c r="B320" s="13">
        <v>0</v>
      </c>
      <c r="C320" s="14"/>
      <c r="E320" s="3">
        <f>B320/$E$3*$F$3</f>
        <v>0</v>
      </c>
      <c r="F320" s="3"/>
      <c r="H320" s="4">
        <v>0</v>
      </c>
      <c r="L320" s="5"/>
      <c r="M320" s="5"/>
      <c r="N320" s="6">
        <v>0</v>
      </c>
      <c r="O320" s="7">
        <f t="shared" si="1"/>
        <v>0</v>
      </c>
      <c r="P320" s="5"/>
      <c r="Q320" s="5"/>
    </row>
    <row r="321" spans="1:17" s="2" customFormat="1" ht="13.5">
      <c r="A321" s="17" t="s">
        <v>208</v>
      </c>
      <c r="B321" s="13">
        <v>0</v>
      </c>
      <c r="C321" s="14"/>
      <c r="E321" s="3">
        <f>B321/$E$3*$F$3</f>
        <v>0</v>
      </c>
      <c r="F321" s="3"/>
      <c r="H321" s="4">
        <v>0</v>
      </c>
      <c r="L321" s="5"/>
      <c r="M321" s="5"/>
      <c r="N321" s="6">
        <v>0</v>
      </c>
      <c r="O321" s="7">
        <f t="shared" si="1"/>
        <v>0</v>
      </c>
      <c r="P321" s="5"/>
      <c r="Q321" s="5"/>
    </row>
    <row r="322" spans="1:17" s="2" customFormat="1" ht="13.5">
      <c r="A322" s="5" t="s">
        <v>209</v>
      </c>
      <c r="B322" s="13">
        <v>29.9125746141302</v>
      </c>
      <c r="C322" s="14"/>
      <c r="E322" s="3">
        <f>B322/$E$3*$F$3</f>
        <v>14.604575654624483</v>
      </c>
      <c r="F322" s="3"/>
      <c r="H322" s="4">
        <v>17.5767124812492</v>
      </c>
      <c r="L322" s="5"/>
      <c r="M322" s="5"/>
      <c r="N322" s="6">
        <v>17.5767124812492</v>
      </c>
      <c r="O322" s="7">
        <f t="shared" si="1"/>
        <v>29.91257461413016</v>
      </c>
      <c r="P322" s="5"/>
      <c r="Q322" s="5"/>
    </row>
    <row r="323" spans="1:17" s="2" customFormat="1" ht="14.25">
      <c r="A323" s="15" t="s">
        <v>10</v>
      </c>
      <c r="B323" s="16">
        <v>29.9125746141302</v>
      </c>
      <c r="C323" s="14"/>
      <c r="E323" s="3">
        <f>B323/$E$3*$F$3</f>
        <v>14.604575654624483</v>
      </c>
      <c r="F323" s="3"/>
      <c r="H323" s="4">
        <v>17.5767124812492</v>
      </c>
      <c r="L323" s="5"/>
      <c r="M323" s="5"/>
      <c r="N323" s="6">
        <v>17.5767124812492</v>
      </c>
      <c r="O323" s="7">
        <f t="shared" si="1"/>
        <v>29.91257461413016</v>
      </c>
      <c r="P323" s="5"/>
      <c r="Q323" s="5"/>
    </row>
    <row r="324" spans="1:17" s="2" customFormat="1" ht="13.5">
      <c r="A324" s="15" t="s">
        <v>12</v>
      </c>
      <c r="B324" s="13">
        <v>0</v>
      </c>
      <c r="C324" s="14"/>
      <c r="E324" s="3">
        <f>B324/$E$3*$F$3</f>
        <v>0</v>
      </c>
      <c r="F324" s="3"/>
      <c r="H324" s="4">
        <v>0</v>
      </c>
      <c r="L324" s="5"/>
      <c r="M324" s="5"/>
      <c r="N324" s="6">
        <v>0</v>
      </c>
      <c r="O324" s="7">
        <f t="shared" si="1"/>
        <v>0</v>
      </c>
      <c r="P324" s="5"/>
      <c r="Q324" s="5"/>
    </row>
    <row r="325" spans="1:17" s="2" customFormat="1" ht="13.5">
      <c r="A325" s="18" t="s">
        <v>14</v>
      </c>
      <c r="B325" s="13">
        <v>0</v>
      </c>
      <c r="C325" s="14"/>
      <c r="E325" s="3">
        <f>B325/$E$3*$F$3</f>
        <v>0</v>
      </c>
      <c r="F325" s="3"/>
      <c r="H325" s="4">
        <v>0</v>
      </c>
      <c r="L325" s="5"/>
      <c r="M325" s="5"/>
      <c r="N325" s="6">
        <v>0</v>
      </c>
      <c r="O325" s="7">
        <f t="shared" si="1"/>
        <v>0</v>
      </c>
      <c r="P325" s="5"/>
      <c r="Q325" s="5"/>
    </row>
    <row r="326" spans="1:17" s="2" customFormat="1" ht="13.5">
      <c r="A326" s="24" t="s">
        <v>210</v>
      </c>
      <c r="B326" s="13">
        <v>0</v>
      </c>
      <c r="C326" s="14"/>
      <c r="E326" s="3">
        <f>B326/$E$3*$F$3</f>
        <v>0</v>
      </c>
      <c r="F326" s="3"/>
      <c r="H326" s="4">
        <v>0</v>
      </c>
      <c r="L326" s="5"/>
      <c r="M326" s="5"/>
      <c r="N326" s="6">
        <v>0</v>
      </c>
      <c r="O326" s="7">
        <f t="shared" si="1"/>
        <v>0</v>
      </c>
      <c r="P326" s="5"/>
      <c r="Q326" s="5"/>
    </row>
    <row r="327" spans="1:17" s="2" customFormat="1" ht="13.5">
      <c r="A327" s="17" t="s">
        <v>211</v>
      </c>
      <c r="B327" s="13">
        <v>0</v>
      </c>
      <c r="C327" s="14"/>
      <c r="E327" s="3">
        <f>B327/$E$3*$F$3</f>
        <v>0</v>
      </c>
      <c r="F327" s="3"/>
      <c r="H327" s="4">
        <v>0</v>
      </c>
      <c r="L327" s="5"/>
      <c r="M327" s="5"/>
      <c r="N327" s="6">
        <v>0</v>
      </c>
      <c r="O327" s="7">
        <f t="shared" si="1"/>
        <v>0</v>
      </c>
      <c r="P327" s="5"/>
      <c r="Q327" s="5"/>
    </row>
    <row r="328" spans="1:17" s="2" customFormat="1" ht="13.5">
      <c r="A328" s="17" t="s">
        <v>28</v>
      </c>
      <c r="B328" s="13">
        <v>0</v>
      </c>
      <c r="C328" s="14"/>
      <c r="E328" s="3">
        <f>B328/$E$3*$F$3</f>
        <v>0</v>
      </c>
      <c r="F328" s="3"/>
      <c r="H328" s="4">
        <v>0</v>
      </c>
      <c r="L328" s="5"/>
      <c r="M328" s="5"/>
      <c r="N328" s="6">
        <v>0</v>
      </c>
      <c r="O328" s="7">
        <f t="shared" si="1"/>
        <v>0</v>
      </c>
      <c r="P328" s="5"/>
      <c r="Q328" s="5"/>
    </row>
    <row r="329" spans="1:17" s="2" customFormat="1" ht="13.5">
      <c r="A329" s="15" t="s">
        <v>212</v>
      </c>
      <c r="B329" s="13">
        <v>0</v>
      </c>
      <c r="C329" s="14"/>
      <c r="E329" s="3">
        <f>B329/$E$3*$F$3</f>
        <v>0</v>
      </c>
      <c r="F329" s="3"/>
      <c r="H329" s="4">
        <v>0</v>
      </c>
      <c r="L329" s="5"/>
      <c r="M329" s="5"/>
      <c r="N329" s="6">
        <v>0</v>
      </c>
      <c r="O329" s="7">
        <f t="shared" si="1"/>
        <v>0</v>
      </c>
      <c r="P329" s="5"/>
      <c r="Q329" s="5"/>
    </row>
    <row r="330" spans="1:17" s="2" customFormat="1" ht="13.5">
      <c r="A330" s="15" t="s">
        <v>213</v>
      </c>
      <c r="B330" s="13">
        <v>0</v>
      </c>
      <c r="C330" s="14"/>
      <c r="E330" s="3">
        <f>B330/$E$3*$F$3</f>
        <v>0</v>
      </c>
      <c r="F330" s="3"/>
      <c r="H330" s="4">
        <v>0</v>
      </c>
      <c r="L330" s="5"/>
      <c r="M330" s="5"/>
      <c r="N330" s="6">
        <v>0</v>
      </c>
      <c r="O330" s="7">
        <f t="shared" si="1"/>
        <v>0</v>
      </c>
      <c r="P330" s="5"/>
      <c r="Q330" s="5"/>
    </row>
    <row r="331" spans="1:17" s="2" customFormat="1" ht="13.5">
      <c r="A331" s="15" t="s">
        <v>10</v>
      </c>
      <c r="B331" s="13">
        <v>0</v>
      </c>
      <c r="C331" s="14"/>
      <c r="E331" s="3">
        <f>B331/$E$3*$F$3</f>
        <v>0</v>
      </c>
      <c r="F331" s="3"/>
      <c r="H331" s="4">
        <v>0</v>
      </c>
      <c r="L331" s="5"/>
      <c r="M331" s="5"/>
      <c r="N331" s="6">
        <v>0</v>
      </c>
      <c r="O331" s="7">
        <f t="shared" si="1"/>
        <v>0</v>
      </c>
      <c r="P331" s="5"/>
      <c r="Q331" s="5"/>
    </row>
    <row r="332" spans="1:17" s="2" customFormat="1" ht="13.5">
      <c r="A332" s="17" t="s">
        <v>12</v>
      </c>
      <c r="B332" s="13">
        <v>0</v>
      </c>
      <c r="C332" s="14"/>
      <c r="E332" s="3">
        <f>B332/$E$3*$F$3</f>
        <v>0</v>
      </c>
      <c r="F332" s="3"/>
      <c r="H332" s="4">
        <v>0</v>
      </c>
      <c r="L332" s="5"/>
      <c r="M332" s="5"/>
      <c r="N332" s="6">
        <v>0</v>
      </c>
      <c r="O332" s="7">
        <f t="shared" si="1"/>
        <v>0</v>
      </c>
      <c r="P332" s="5"/>
      <c r="Q332" s="5"/>
    </row>
    <row r="333" spans="1:17" s="2" customFormat="1" ht="13.5">
      <c r="A333" s="15" t="s">
        <v>66</v>
      </c>
      <c r="B333" s="13">
        <v>0</v>
      </c>
      <c r="C333" s="14"/>
      <c r="E333" s="3">
        <f>B333/$E$3*$F$3</f>
        <v>0</v>
      </c>
      <c r="F333" s="3"/>
      <c r="H333" s="4">
        <v>0</v>
      </c>
      <c r="L333" s="5"/>
      <c r="M333" s="5"/>
      <c r="N333" s="6">
        <v>0</v>
      </c>
      <c r="O333" s="7">
        <f t="shared" si="1"/>
        <v>0</v>
      </c>
      <c r="P333" s="5"/>
      <c r="Q333" s="5"/>
    </row>
    <row r="334" spans="1:17" s="2" customFormat="1" ht="13.5">
      <c r="A334" s="17" t="s">
        <v>214</v>
      </c>
      <c r="B334" s="13">
        <v>0</v>
      </c>
      <c r="C334" s="14"/>
      <c r="E334" s="3">
        <f>B334/$E$3*$F$3</f>
        <v>0</v>
      </c>
      <c r="F334" s="3"/>
      <c r="H334" s="4">
        <v>0</v>
      </c>
      <c r="L334" s="5"/>
      <c r="M334" s="5"/>
      <c r="N334" s="6">
        <v>0</v>
      </c>
      <c r="O334" s="7">
        <f t="shared" si="1"/>
        <v>0</v>
      </c>
      <c r="P334" s="5"/>
      <c r="Q334" s="5"/>
    </row>
    <row r="335" spans="1:17" s="2" customFormat="1" ht="13.5">
      <c r="A335" s="15" t="s">
        <v>215</v>
      </c>
      <c r="B335" s="13">
        <v>0</v>
      </c>
      <c r="C335" s="14"/>
      <c r="E335" s="3">
        <f>B335/$E$3*$F$3</f>
        <v>0</v>
      </c>
      <c r="F335" s="3"/>
      <c r="H335" s="4">
        <v>0</v>
      </c>
      <c r="L335" s="5"/>
      <c r="M335" s="5"/>
      <c r="N335" s="6">
        <v>0</v>
      </c>
      <c r="O335" s="7">
        <f t="shared" si="1"/>
        <v>0</v>
      </c>
      <c r="P335" s="5"/>
      <c r="Q335" s="5"/>
    </row>
    <row r="336" spans="1:17" s="2" customFormat="1" ht="13.5">
      <c r="A336" s="15" t="s">
        <v>216</v>
      </c>
      <c r="B336" s="13">
        <v>0</v>
      </c>
      <c r="C336" s="14"/>
      <c r="E336" s="3">
        <f>B336/$E$3*$F$3</f>
        <v>0</v>
      </c>
      <c r="F336" s="3"/>
      <c r="H336" s="4">
        <v>0</v>
      </c>
      <c r="L336" s="5"/>
      <c r="M336" s="5"/>
      <c r="N336" s="6">
        <v>0</v>
      </c>
      <c r="O336" s="7">
        <f t="shared" si="1"/>
        <v>0</v>
      </c>
      <c r="P336" s="5"/>
      <c r="Q336" s="5"/>
    </row>
    <row r="337" spans="1:17" s="2" customFormat="1" ht="13.5">
      <c r="A337" s="15" t="s">
        <v>217</v>
      </c>
      <c r="B337" s="13">
        <v>0</v>
      </c>
      <c r="C337" s="14"/>
      <c r="E337" s="3">
        <f>B337/$E$3*$F$3</f>
        <v>0</v>
      </c>
      <c r="F337" s="3"/>
      <c r="H337" s="4">
        <v>0</v>
      </c>
      <c r="L337" s="5"/>
      <c r="M337" s="5"/>
      <c r="N337" s="6">
        <v>0</v>
      </c>
      <c r="O337" s="7">
        <f t="shared" si="1"/>
        <v>0</v>
      </c>
      <c r="P337" s="5"/>
      <c r="Q337" s="5"/>
    </row>
    <row r="338" spans="1:17" s="2" customFormat="1" ht="13.5">
      <c r="A338" s="15" t="s">
        <v>218</v>
      </c>
      <c r="B338" s="13">
        <v>0</v>
      </c>
      <c r="C338" s="14"/>
      <c r="E338" s="3">
        <f>B338/$E$3*$F$3</f>
        <v>0</v>
      </c>
      <c r="F338" s="3"/>
      <c r="H338" s="4">
        <v>0</v>
      </c>
      <c r="L338" s="5"/>
      <c r="M338" s="5"/>
      <c r="N338" s="6">
        <v>0</v>
      </c>
      <c r="O338" s="7">
        <f t="shared" si="1"/>
        <v>0</v>
      </c>
      <c r="P338" s="5"/>
      <c r="Q338" s="5"/>
    </row>
    <row r="339" spans="1:17" s="2" customFormat="1" ht="13.5">
      <c r="A339" s="5" t="s">
        <v>219</v>
      </c>
      <c r="B339" s="13">
        <f>B340+B345+B352+B358+B364+B368+B372+B376+B382+B389</f>
        <v>78895.77999999998</v>
      </c>
      <c r="C339" s="14"/>
      <c r="E339" s="3">
        <f>B339/$E$3*$F$3</f>
        <v>38520.23447344149</v>
      </c>
      <c r="F339" s="3"/>
      <c r="H339" s="4">
        <v>56358.7520870989</v>
      </c>
      <c r="L339" s="5"/>
      <c r="M339" s="5"/>
      <c r="N339" s="6">
        <v>56358.7520870989</v>
      </c>
      <c r="O339" s="7">
        <v>78895.78</v>
      </c>
      <c r="P339" s="5"/>
      <c r="Q339" s="5"/>
    </row>
    <row r="340" spans="1:17" s="2" customFormat="1" ht="13.5">
      <c r="A340" s="17" t="s">
        <v>220</v>
      </c>
      <c r="B340" s="13">
        <v>3104.37861910042</v>
      </c>
      <c r="C340" s="14"/>
      <c r="E340" s="3">
        <f>B340/$E$3*$F$3</f>
        <v>1515.6880672462673</v>
      </c>
      <c r="F340" s="3"/>
      <c r="H340" s="4">
        <v>2217.59522471761</v>
      </c>
      <c r="L340" s="5"/>
      <c r="M340" s="5"/>
      <c r="N340" s="6">
        <v>2217.59522471761</v>
      </c>
      <c r="O340" s="7">
        <f aca="true" t="shared" si="2" ref="O340:O389">N340/$N$339*$O$339</f>
        <v>3104.3786191004224</v>
      </c>
      <c r="P340" s="5"/>
      <c r="Q340" s="5"/>
    </row>
    <row r="341" spans="1:17" s="2" customFormat="1" ht="14.25">
      <c r="A341" s="15" t="s">
        <v>10</v>
      </c>
      <c r="B341" s="16">
        <v>1751.08278778848</v>
      </c>
      <c r="C341" s="14"/>
      <c r="E341" s="3">
        <f>B341/$E$3*$F$3</f>
        <v>854.9521858839579</v>
      </c>
      <c r="F341" s="3"/>
      <c r="H341" s="4">
        <v>1250.8760382489</v>
      </c>
      <c r="L341" s="5"/>
      <c r="M341" s="5"/>
      <c r="N341" s="6">
        <v>1250.8760382489</v>
      </c>
      <c r="O341" s="7">
        <f t="shared" si="2"/>
        <v>1751.082787788477</v>
      </c>
      <c r="P341" s="5"/>
      <c r="Q341" s="5"/>
    </row>
    <row r="342" spans="1:17" s="2" customFormat="1" ht="14.25">
      <c r="A342" s="15" t="s">
        <v>12</v>
      </c>
      <c r="B342" s="16">
        <v>934.320909799709</v>
      </c>
      <c r="C342" s="14"/>
      <c r="E342" s="3">
        <f>B342/$E$3*$F$3</f>
        <v>456.1747221324636</v>
      </c>
      <c r="F342" s="3"/>
      <c r="H342" s="4">
        <v>667.426832274103</v>
      </c>
      <c r="L342" s="5"/>
      <c r="M342" s="5"/>
      <c r="N342" s="6">
        <v>667.426832274103</v>
      </c>
      <c r="O342" s="7">
        <f t="shared" si="2"/>
        <v>934.3209097997096</v>
      </c>
      <c r="P342" s="5"/>
      <c r="Q342" s="5"/>
    </row>
    <row r="343" spans="1:17" s="2" customFormat="1" ht="14.25">
      <c r="A343" s="15" t="s">
        <v>14</v>
      </c>
      <c r="B343" s="16">
        <v>0</v>
      </c>
      <c r="C343" s="14"/>
      <c r="E343" s="3">
        <f>B343/$E$3*$F$3</f>
        <v>0</v>
      </c>
      <c r="F343" s="3"/>
      <c r="H343" s="4">
        <v>0</v>
      </c>
      <c r="L343" s="5"/>
      <c r="M343" s="5"/>
      <c r="N343" s="6">
        <v>0</v>
      </c>
      <c r="O343" s="7">
        <f t="shared" si="2"/>
        <v>0</v>
      </c>
      <c r="P343" s="5"/>
      <c r="Q343" s="5"/>
    </row>
    <row r="344" spans="1:17" s="2" customFormat="1" ht="14.25">
      <c r="A344" s="24" t="s">
        <v>221</v>
      </c>
      <c r="B344" s="16">
        <v>418.974921512232</v>
      </c>
      <c r="C344" s="14"/>
      <c r="E344" s="3">
        <f>B344/$E$3*$F$3</f>
        <v>204.5611592298463</v>
      </c>
      <c r="F344" s="3"/>
      <c r="H344" s="4">
        <v>299.292354194605</v>
      </c>
      <c r="L344" s="5"/>
      <c r="M344" s="5"/>
      <c r="N344" s="6">
        <v>299.292354194605</v>
      </c>
      <c r="O344" s="7">
        <f t="shared" si="2"/>
        <v>418.9749215122326</v>
      </c>
      <c r="P344" s="5"/>
      <c r="Q344" s="5"/>
    </row>
    <row r="345" spans="1:17" s="2" customFormat="1" ht="13.5">
      <c r="A345" s="15" t="s">
        <v>222</v>
      </c>
      <c r="B345" s="13">
        <v>60128.0273575785</v>
      </c>
      <c r="C345" s="14"/>
      <c r="E345" s="3">
        <f>B345/$E$3*$F$3</f>
        <v>29357.029136912384</v>
      </c>
      <c r="F345" s="3"/>
      <c r="H345" s="4">
        <v>42952.1146420261</v>
      </c>
      <c r="L345" s="5"/>
      <c r="M345" s="5"/>
      <c r="N345" s="6">
        <v>42952.1146420261</v>
      </c>
      <c r="O345" s="7">
        <f t="shared" si="2"/>
        <v>60128.02735757855</v>
      </c>
      <c r="P345" s="5"/>
      <c r="Q345" s="5"/>
    </row>
    <row r="346" spans="1:17" s="2" customFormat="1" ht="13.5">
      <c r="A346" s="15" t="s">
        <v>223</v>
      </c>
      <c r="B346" s="13">
        <v>8272.8751223231</v>
      </c>
      <c r="C346" s="14"/>
      <c r="E346" s="3">
        <f>B346/$E$3*$F$3</f>
        <v>4039.165206065354</v>
      </c>
      <c r="F346" s="3"/>
      <c r="H346" s="4">
        <v>5909.68132980669</v>
      </c>
      <c r="L346" s="5"/>
      <c r="M346" s="5"/>
      <c r="N346" s="6">
        <v>5909.68132980669</v>
      </c>
      <c r="O346" s="7">
        <f t="shared" si="2"/>
        <v>8272.875122323107</v>
      </c>
      <c r="P346" s="5"/>
      <c r="Q346" s="5"/>
    </row>
    <row r="347" spans="1:17" s="2" customFormat="1" ht="13.5">
      <c r="A347" s="15" t="s">
        <v>224</v>
      </c>
      <c r="B347" s="13">
        <v>20297.3870214499</v>
      </c>
      <c r="C347" s="14"/>
      <c r="E347" s="3">
        <f>B347/$E$3*$F$3</f>
        <v>9910.037105462909</v>
      </c>
      <c r="F347" s="3"/>
      <c r="H347" s="4">
        <v>14499.3230709905</v>
      </c>
      <c r="L347" s="5"/>
      <c r="M347" s="5"/>
      <c r="N347" s="6">
        <v>14499.3230709905</v>
      </c>
      <c r="O347" s="7">
        <f t="shared" si="2"/>
        <v>20297.38702144985</v>
      </c>
      <c r="P347" s="5"/>
      <c r="Q347" s="5"/>
    </row>
    <row r="348" spans="1:17" s="2" customFormat="1" ht="13.5">
      <c r="A348" s="17" t="s">
        <v>225</v>
      </c>
      <c r="B348" s="13">
        <v>18234.6361028138</v>
      </c>
      <c r="C348" s="14"/>
      <c r="E348" s="3">
        <f>B348/$E$3*$F$3</f>
        <v>8902.915443871258</v>
      </c>
      <c r="F348" s="3"/>
      <c r="H348" s="4">
        <v>13025.8086746458</v>
      </c>
      <c r="L348" s="5"/>
      <c r="M348" s="5"/>
      <c r="N348" s="6">
        <v>13025.8086746458</v>
      </c>
      <c r="O348" s="7">
        <f t="shared" si="2"/>
        <v>18234.636102813805</v>
      </c>
      <c r="P348" s="5"/>
      <c r="Q348" s="5"/>
    </row>
    <row r="349" spans="1:17" s="2" customFormat="1" ht="13.5">
      <c r="A349" s="17" t="s">
        <v>226</v>
      </c>
      <c r="B349" s="13">
        <v>10389.621177663</v>
      </c>
      <c r="C349" s="14"/>
      <c r="E349" s="3">
        <f>B349/$E$3*$F$3</f>
        <v>5072.649561913352</v>
      </c>
      <c r="F349" s="3"/>
      <c r="H349" s="4">
        <v>7421.76684520749</v>
      </c>
      <c r="L349" s="5"/>
      <c r="M349" s="5"/>
      <c r="N349" s="6">
        <v>7421.76684520749</v>
      </c>
      <c r="O349" s="7">
        <f t="shared" si="2"/>
        <v>10389.621177663046</v>
      </c>
      <c r="P349" s="5"/>
      <c r="Q349" s="5"/>
    </row>
    <row r="350" spans="1:17" s="2" customFormat="1" ht="13.5">
      <c r="A350" s="17" t="s">
        <v>227</v>
      </c>
      <c r="B350" s="13">
        <v>0</v>
      </c>
      <c r="C350" s="14"/>
      <c r="E350" s="3">
        <f>B350/$E$3*$F$3</f>
        <v>0</v>
      </c>
      <c r="F350" s="3"/>
      <c r="H350" s="4">
        <v>0</v>
      </c>
      <c r="L350" s="5"/>
      <c r="M350" s="5"/>
      <c r="N350" s="6">
        <v>0</v>
      </c>
      <c r="O350" s="7">
        <f t="shared" si="2"/>
        <v>0</v>
      </c>
      <c r="P350" s="5"/>
      <c r="Q350" s="5"/>
    </row>
    <row r="351" spans="1:17" s="2" customFormat="1" ht="13.5">
      <c r="A351" s="15" t="s">
        <v>228</v>
      </c>
      <c r="B351" s="13">
        <v>2933.50793332871</v>
      </c>
      <c r="C351" s="14"/>
      <c r="E351" s="3">
        <f>B351/$E$3*$F$3</f>
        <v>1432.2618195995108</v>
      </c>
      <c r="F351" s="3"/>
      <c r="H351" s="4">
        <v>2095.5347213756</v>
      </c>
      <c r="L351" s="5"/>
      <c r="M351" s="5"/>
      <c r="N351" s="6">
        <v>2095.5347213756</v>
      </c>
      <c r="O351" s="7">
        <f t="shared" si="2"/>
        <v>2933.50793332871</v>
      </c>
      <c r="P351" s="5"/>
      <c r="Q351" s="5"/>
    </row>
    <row r="352" spans="1:17" s="2" customFormat="1" ht="13.5">
      <c r="A352" s="15" t="s">
        <v>229</v>
      </c>
      <c r="B352" s="13">
        <v>14632.6820467461</v>
      </c>
      <c r="C352" s="14"/>
      <c r="E352" s="3">
        <f>B352/$E$3*$F$3</f>
        <v>7144.290143477606</v>
      </c>
      <c r="F352" s="3"/>
      <c r="H352" s="4">
        <v>10452.7732641962</v>
      </c>
      <c r="L352" s="5"/>
      <c r="M352" s="5"/>
      <c r="N352" s="6">
        <v>10452.7732641962</v>
      </c>
      <c r="O352" s="7">
        <f t="shared" si="2"/>
        <v>14632.682046746078</v>
      </c>
      <c r="P352" s="5"/>
      <c r="Q352" s="5"/>
    </row>
    <row r="353" spans="1:17" s="2" customFormat="1" ht="13.5">
      <c r="A353" s="15" t="s">
        <v>230</v>
      </c>
      <c r="B353" s="13">
        <v>0</v>
      </c>
      <c r="C353" s="14"/>
      <c r="E353" s="3">
        <f>B353/$E$3*$F$3</f>
        <v>0</v>
      </c>
      <c r="F353" s="3"/>
      <c r="H353" s="4">
        <v>0</v>
      </c>
      <c r="L353" s="5"/>
      <c r="M353" s="5"/>
      <c r="N353" s="6">
        <v>0</v>
      </c>
      <c r="O353" s="7">
        <f t="shared" si="2"/>
        <v>0</v>
      </c>
      <c r="P353" s="5"/>
      <c r="Q353" s="5"/>
    </row>
    <row r="354" spans="1:17" s="2" customFormat="1" ht="13.5">
      <c r="A354" s="15" t="s">
        <v>231</v>
      </c>
      <c r="B354" s="13">
        <v>3870.56277410077</v>
      </c>
      <c r="C354" s="14"/>
      <c r="E354" s="3">
        <f>B354/$E$3*$F$3</f>
        <v>1889.7713616943245</v>
      </c>
      <c r="F354" s="3"/>
      <c r="H354" s="4">
        <v>2764.91452170318</v>
      </c>
      <c r="L354" s="5"/>
      <c r="M354" s="5"/>
      <c r="N354" s="6">
        <v>2764.91452170318</v>
      </c>
      <c r="O354" s="7">
        <f t="shared" si="2"/>
        <v>3870.5627741007743</v>
      </c>
      <c r="P354" s="5"/>
      <c r="Q354" s="5"/>
    </row>
    <row r="355" spans="1:17" s="2" customFormat="1" ht="13.5">
      <c r="A355" s="15" t="s">
        <v>232</v>
      </c>
      <c r="B355" s="13">
        <v>1502.97855204796</v>
      </c>
      <c r="C355" s="14"/>
      <c r="E355" s="3">
        <f>B355/$E$3*$F$3</f>
        <v>733.817274300869</v>
      </c>
      <c r="F355" s="3"/>
      <c r="H355" s="4">
        <v>1073.64418739631</v>
      </c>
      <c r="L355" s="5"/>
      <c r="M355" s="5"/>
      <c r="N355" s="6">
        <v>1073.64418739631</v>
      </c>
      <c r="O355" s="7">
        <f t="shared" si="2"/>
        <v>1502.9785520479634</v>
      </c>
      <c r="P355" s="5"/>
      <c r="Q355" s="5"/>
    </row>
    <row r="356" spans="1:17" s="2" customFormat="1" ht="13.5">
      <c r="A356" s="17" t="s">
        <v>233</v>
      </c>
      <c r="B356" s="13">
        <v>9259.14072059741</v>
      </c>
      <c r="C356" s="14"/>
      <c r="E356" s="3">
        <f>B356/$E$3*$F$3</f>
        <v>4520.701507482432</v>
      </c>
      <c r="F356" s="3"/>
      <c r="H356" s="4">
        <v>6614.21455509676</v>
      </c>
      <c r="L356" s="5"/>
      <c r="M356" s="5"/>
      <c r="N356" s="6">
        <v>6614.21455509676</v>
      </c>
      <c r="O356" s="7">
        <f t="shared" si="2"/>
        <v>9259.140720597412</v>
      </c>
      <c r="P356" s="5"/>
      <c r="Q356" s="5"/>
    </row>
    <row r="357" spans="1:17" s="2" customFormat="1" ht="13.5">
      <c r="A357" s="17" t="s">
        <v>234</v>
      </c>
      <c r="B357" s="13">
        <v>0</v>
      </c>
      <c r="C357" s="14"/>
      <c r="E357" s="3">
        <f>B357/$E$3*$F$3</f>
        <v>0</v>
      </c>
      <c r="F357" s="3"/>
      <c r="H357" s="4">
        <v>0</v>
      </c>
      <c r="L357" s="5"/>
      <c r="M357" s="5"/>
      <c r="N357" s="6">
        <v>0</v>
      </c>
      <c r="O357" s="7">
        <f t="shared" si="2"/>
        <v>0</v>
      </c>
      <c r="P357" s="5"/>
      <c r="Q357" s="5"/>
    </row>
    <row r="358" spans="1:17" s="2" customFormat="1" ht="13.5">
      <c r="A358" s="5" t="s">
        <v>235</v>
      </c>
      <c r="B358" s="13">
        <v>0</v>
      </c>
      <c r="C358" s="14"/>
      <c r="E358" s="3">
        <f>B358/$E$3*$F$3</f>
        <v>0</v>
      </c>
      <c r="F358" s="3"/>
      <c r="H358" s="4">
        <v>0</v>
      </c>
      <c r="L358" s="5"/>
      <c r="M358" s="5"/>
      <c r="N358" s="6">
        <v>0</v>
      </c>
      <c r="O358" s="7">
        <f t="shared" si="2"/>
        <v>0</v>
      </c>
      <c r="P358" s="5"/>
      <c r="Q358" s="5"/>
    </row>
    <row r="359" spans="1:17" s="2" customFormat="1" ht="13.5">
      <c r="A359" s="15" t="s">
        <v>236</v>
      </c>
      <c r="B359" s="13">
        <v>0</v>
      </c>
      <c r="C359" s="14"/>
      <c r="E359" s="3">
        <f>B359/$E$3*$F$3</f>
        <v>0</v>
      </c>
      <c r="F359" s="3"/>
      <c r="H359" s="4">
        <v>0</v>
      </c>
      <c r="L359" s="5"/>
      <c r="M359" s="5"/>
      <c r="N359" s="6">
        <v>0</v>
      </c>
      <c r="O359" s="7">
        <f t="shared" si="2"/>
        <v>0</v>
      </c>
      <c r="P359" s="5"/>
      <c r="Q359" s="5"/>
    </row>
    <row r="360" spans="1:17" s="2" customFormat="1" ht="13.5">
      <c r="A360" s="15" t="s">
        <v>237</v>
      </c>
      <c r="B360" s="13">
        <v>0</v>
      </c>
      <c r="C360" s="14"/>
      <c r="E360" s="3">
        <f>B360/$E$3*$F$3</f>
        <v>0</v>
      </c>
      <c r="F360" s="3"/>
      <c r="H360" s="4">
        <v>0</v>
      </c>
      <c r="L360" s="5"/>
      <c r="M360" s="5"/>
      <c r="N360" s="6">
        <v>0</v>
      </c>
      <c r="O360" s="7">
        <f t="shared" si="2"/>
        <v>0</v>
      </c>
      <c r="P360" s="5"/>
      <c r="Q360" s="5"/>
    </row>
    <row r="361" spans="1:17" s="2" customFormat="1" ht="13.5">
      <c r="A361" s="15" t="s">
        <v>238</v>
      </c>
      <c r="B361" s="13">
        <v>0</v>
      </c>
      <c r="C361" s="14"/>
      <c r="E361" s="3">
        <f>B361/$E$3*$F$3</f>
        <v>0</v>
      </c>
      <c r="F361" s="3"/>
      <c r="H361" s="4">
        <v>0</v>
      </c>
      <c r="L361" s="5"/>
      <c r="M361" s="5"/>
      <c r="N361" s="6">
        <v>0</v>
      </c>
      <c r="O361" s="7">
        <f t="shared" si="2"/>
        <v>0</v>
      </c>
      <c r="P361" s="5"/>
      <c r="Q361" s="5"/>
    </row>
    <row r="362" spans="1:17" s="2" customFormat="1" ht="13.5">
      <c r="A362" s="17" t="s">
        <v>239</v>
      </c>
      <c r="B362" s="13">
        <v>0</v>
      </c>
      <c r="C362" s="14"/>
      <c r="E362" s="3">
        <f>B362/$E$3*$F$3</f>
        <v>0</v>
      </c>
      <c r="F362" s="3"/>
      <c r="H362" s="4">
        <v>0</v>
      </c>
      <c r="L362" s="5"/>
      <c r="M362" s="5"/>
      <c r="N362" s="6">
        <v>0</v>
      </c>
      <c r="O362" s="7">
        <f t="shared" si="2"/>
        <v>0</v>
      </c>
      <c r="P362" s="5"/>
      <c r="Q362" s="5"/>
    </row>
    <row r="363" spans="1:17" s="2" customFormat="1" ht="13.5">
      <c r="A363" s="17" t="s">
        <v>240</v>
      </c>
      <c r="B363" s="13">
        <v>0</v>
      </c>
      <c r="C363" s="14"/>
      <c r="E363" s="3">
        <f>B363/$E$3*$F$3</f>
        <v>0</v>
      </c>
      <c r="F363" s="3"/>
      <c r="H363" s="4">
        <v>0</v>
      </c>
      <c r="L363" s="5"/>
      <c r="M363" s="5"/>
      <c r="N363" s="6">
        <v>0</v>
      </c>
      <c r="O363" s="7">
        <f t="shared" si="2"/>
        <v>0</v>
      </c>
      <c r="P363" s="5"/>
      <c r="Q363" s="5"/>
    </row>
    <row r="364" spans="1:17" s="2" customFormat="1" ht="13.5">
      <c r="A364" s="17" t="s">
        <v>241</v>
      </c>
      <c r="B364" s="13">
        <v>492.791057765611</v>
      </c>
      <c r="C364" s="14"/>
      <c r="E364" s="3">
        <f>B364/$E$3*$F$3</f>
        <v>240.60129821324526</v>
      </c>
      <c r="F364" s="3"/>
      <c r="H364" s="4">
        <v>352.022491638353</v>
      </c>
      <c r="L364" s="5"/>
      <c r="M364" s="5"/>
      <c r="N364" s="6">
        <v>352.022491638353</v>
      </c>
      <c r="O364" s="7">
        <f t="shared" si="2"/>
        <v>492.7910577656116</v>
      </c>
      <c r="P364" s="5"/>
      <c r="Q364" s="5"/>
    </row>
    <row r="365" spans="1:17" s="2" customFormat="1" ht="14.25">
      <c r="A365" s="15" t="s">
        <v>242</v>
      </c>
      <c r="B365" s="16">
        <v>492.791057765611</v>
      </c>
      <c r="C365" s="14"/>
      <c r="E365" s="3">
        <f>B365/$E$3*$F$3</f>
        <v>240.60129821324526</v>
      </c>
      <c r="F365" s="3"/>
      <c r="H365" s="4">
        <v>352.022491638353</v>
      </c>
      <c r="L365" s="5"/>
      <c r="M365" s="5"/>
      <c r="N365" s="6">
        <v>352.022491638353</v>
      </c>
      <c r="O365" s="7">
        <f t="shared" si="2"/>
        <v>492.7910577656116</v>
      </c>
      <c r="P365" s="5"/>
      <c r="Q365" s="5"/>
    </row>
    <row r="366" spans="1:17" s="2" customFormat="1" ht="13.5">
      <c r="A366" s="15" t="s">
        <v>243</v>
      </c>
      <c r="B366" s="13">
        <v>0</v>
      </c>
      <c r="C366" s="14"/>
      <c r="E366" s="3">
        <f>B366/$E$3*$F$3</f>
        <v>0</v>
      </c>
      <c r="F366" s="3"/>
      <c r="H366" s="4">
        <v>0</v>
      </c>
      <c r="L366" s="5"/>
      <c r="M366" s="5"/>
      <c r="N366" s="6">
        <v>0</v>
      </c>
      <c r="O366" s="7">
        <f t="shared" si="2"/>
        <v>0</v>
      </c>
      <c r="P366" s="5"/>
      <c r="Q366" s="5"/>
    </row>
    <row r="367" spans="1:17" s="2" customFormat="1" ht="13.5">
      <c r="A367" s="15" t="s">
        <v>244</v>
      </c>
      <c r="B367" s="13">
        <v>0</v>
      </c>
      <c r="C367" s="14"/>
      <c r="E367" s="3">
        <f>B367/$E$3*$F$3</f>
        <v>0</v>
      </c>
      <c r="F367" s="3"/>
      <c r="H367" s="4">
        <v>0</v>
      </c>
      <c r="L367" s="5"/>
      <c r="M367" s="5"/>
      <c r="N367" s="6">
        <v>0</v>
      </c>
      <c r="O367" s="7">
        <f t="shared" si="2"/>
        <v>0</v>
      </c>
      <c r="P367" s="5"/>
      <c r="Q367" s="5"/>
    </row>
    <row r="368" spans="1:17" s="2" customFormat="1" ht="13.5">
      <c r="A368" s="17" t="s">
        <v>245</v>
      </c>
      <c r="B368" s="13">
        <v>0</v>
      </c>
      <c r="C368" s="14"/>
      <c r="E368" s="3">
        <f>B368/$E$3*$F$3</f>
        <v>0</v>
      </c>
      <c r="F368" s="3"/>
      <c r="H368" s="4">
        <v>0</v>
      </c>
      <c r="L368" s="5"/>
      <c r="M368" s="5"/>
      <c r="N368" s="6">
        <v>0</v>
      </c>
      <c r="O368" s="7">
        <f t="shared" si="2"/>
        <v>0</v>
      </c>
      <c r="P368" s="5"/>
      <c r="Q368" s="5"/>
    </row>
    <row r="369" spans="1:17" s="2" customFormat="1" ht="13.5">
      <c r="A369" s="17" t="s">
        <v>246</v>
      </c>
      <c r="B369" s="13">
        <v>0</v>
      </c>
      <c r="C369" s="14"/>
      <c r="E369" s="3">
        <f>B369/$E$3*$F$3</f>
        <v>0</v>
      </c>
      <c r="F369" s="3"/>
      <c r="H369" s="4">
        <v>0</v>
      </c>
      <c r="L369" s="5"/>
      <c r="M369" s="5"/>
      <c r="N369" s="6">
        <v>0</v>
      </c>
      <c r="O369" s="7">
        <f t="shared" si="2"/>
        <v>0</v>
      </c>
      <c r="P369" s="5"/>
      <c r="Q369" s="5"/>
    </row>
    <row r="370" spans="1:17" s="2" customFormat="1" ht="13.5">
      <c r="A370" s="17" t="s">
        <v>247</v>
      </c>
      <c r="B370" s="13">
        <v>0</v>
      </c>
      <c r="C370" s="14"/>
      <c r="E370" s="3">
        <f>B370/$E$3*$F$3</f>
        <v>0</v>
      </c>
      <c r="F370" s="3"/>
      <c r="H370" s="4">
        <v>0</v>
      </c>
      <c r="L370" s="5"/>
      <c r="M370" s="5"/>
      <c r="N370" s="6">
        <v>0</v>
      </c>
      <c r="O370" s="7">
        <f t="shared" si="2"/>
        <v>0</v>
      </c>
      <c r="P370" s="5"/>
      <c r="Q370" s="5"/>
    </row>
    <row r="371" spans="1:17" s="2" customFormat="1" ht="13.5">
      <c r="A371" s="5" t="s">
        <v>248</v>
      </c>
      <c r="B371" s="13">
        <v>0</v>
      </c>
      <c r="C371" s="14"/>
      <c r="E371" s="3">
        <f>B371/$E$3*$F$3</f>
        <v>0</v>
      </c>
      <c r="F371" s="3"/>
      <c r="H371" s="4">
        <v>0</v>
      </c>
      <c r="L371" s="5"/>
      <c r="M371" s="5"/>
      <c r="N371" s="6">
        <v>0</v>
      </c>
      <c r="O371" s="7">
        <f t="shared" si="2"/>
        <v>0</v>
      </c>
      <c r="P371" s="5"/>
      <c r="Q371" s="5"/>
    </row>
    <row r="372" spans="1:17" s="2" customFormat="1" ht="13.5">
      <c r="A372" s="15" t="s">
        <v>249</v>
      </c>
      <c r="B372" s="13">
        <v>302.78285518747</v>
      </c>
      <c r="C372" s="14"/>
      <c r="E372" s="3">
        <f>B372/$E$3*$F$3</f>
        <v>147.83131083005233</v>
      </c>
      <c r="F372" s="3"/>
      <c r="H372" s="4">
        <v>216.291211922039</v>
      </c>
      <c r="L372" s="5"/>
      <c r="M372" s="5"/>
      <c r="N372" s="6">
        <v>216.291211922039</v>
      </c>
      <c r="O372" s="7">
        <f t="shared" si="2"/>
        <v>302.7828551874696</v>
      </c>
      <c r="P372" s="5"/>
      <c r="Q372" s="5"/>
    </row>
    <row r="373" spans="1:17" s="2" customFormat="1" ht="14.25">
      <c r="A373" s="15" t="s">
        <v>250</v>
      </c>
      <c r="B373" s="16">
        <v>302.78285518747</v>
      </c>
      <c r="C373" s="14"/>
      <c r="E373" s="3">
        <f>B373/$E$3*$F$3</f>
        <v>147.83131083005233</v>
      </c>
      <c r="F373" s="3"/>
      <c r="H373" s="4">
        <v>216.291211922039</v>
      </c>
      <c r="L373" s="5"/>
      <c r="M373" s="5"/>
      <c r="N373" s="6">
        <v>216.291211922039</v>
      </c>
      <c r="O373" s="7">
        <f t="shared" si="2"/>
        <v>302.7828551874696</v>
      </c>
      <c r="P373" s="5"/>
      <c r="Q373" s="5"/>
    </row>
    <row r="374" spans="1:17" s="2" customFormat="1" ht="13.5">
      <c r="A374" s="15" t="s">
        <v>251</v>
      </c>
      <c r="B374" s="13">
        <v>0</v>
      </c>
      <c r="C374" s="14"/>
      <c r="E374" s="3">
        <f>B374/$E$3*$F$3</f>
        <v>0</v>
      </c>
      <c r="F374" s="3"/>
      <c r="H374" s="4">
        <v>0</v>
      </c>
      <c r="L374" s="5"/>
      <c r="M374" s="5"/>
      <c r="N374" s="6">
        <v>0</v>
      </c>
      <c r="O374" s="7">
        <f t="shared" si="2"/>
        <v>0</v>
      </c>
      <c r="P374" s="5"/>
      <c r="Q374" s="5"/>
    </row>
    <row r="375" spans="1:17" s="2" customFormat="1" ht="13.5">
      <c r="A375" s="17" t="s">
        <v>252</v>
      </c>
      <c r="B375" s="13">
        <v>0</v>
      </c>
      <c r="C375" s="14"/>
      <c r="E375" s="3">
        <f>B375/$E$3*$F$3</f>
        <v>0</v>
      </c>
      <c r="F375" s="3"/>
      <c r="H375" s="4">
        <v>0</v>
      </c>
      <c r="L375" s="5"/>
      <c r="M375" s="5"/>
      <c r="N375" s="6">
        <v>0</v>
      </c>
      <c r="O375" s="7">
        <f t="shared" si="2"/>
        <v>0</v>
      </c>
      <c r="P375" s="5"/>
      <c r="Q375" s="5"/>
    </row>
    <row r="376" spans="1:17" s="2" customFormat="1" ht="13.5">
      <c r="A376" s="17" t="s">
        <v>253</v>
      </c>
      <c r="B376" s="13">
        <v>0</v>
      </c>
      <c r="C376" s="14"/>
      <c r="E376" s="3">
        <f>B376/$E$3*$F$3</f>
        <v>0</v>
      </c>
      <c r="F376" s="3"/>
      <c r="H376" s="4">
        <v>0</v>
      </c>
      <c r="L376" s="5"/>
      <c r="M376" s="5"/>
      <c r="N376" s="6">
        <v>0</v>
      </c>
      <c r="O376" s="7">
        <f t="shared" si="2"/>
        <v>0</v>
      </c>
      <c r="P376" s="5"/>
      <c r="Q376" s="5"/>
    </row>
    <row r="377" spans="1:17" s="2" customFormat="1" ht="13.5">
      <c r="A377" s="17" t="s">
        <v>254</v>
      </c>
      <c r="B377" s="13">
        <v>0</v>
      </c>
      <c r="C377" s="14"/>
      <c r="E377" s="3">
        <f>B377/$E$3*$F$3</f>
        <v>0</v>
      </c>
      <c r="F377" s="3"/>
      <c r="H377" s="4">
        <v>0</v>
      </c>
      <c r="L377" s="5"/>
      <c r="M377" s="5"/>
      <c r="N377" s="6">
        <v>0</v>
      </c>
      <c r="O377" s="7">
        <f t="shared" si="2"/>
        <v>0</v>
      </c>
      <c r="P377" s="5"/>
      <c r="Q377" s="5"/>
    </row>
    <row r="378" spans="1:17" s="2" customFormat="1" ht="13.5">
      <c r="A378" s="15" t="s">
        <v>255</v>
      </c>
      <c r="B378" s="13">
        <v>0</v>
      </c>
      <c r="C378" s="14"/>
      <c r="E378" s="3">
        <f>B378/$E$3*$F$3</f>
        <v>0</v>
      </c>
      <c r="F378" s="3"/>
      <c r="H378" s="4">
        <v>0</v>
      </c>
      <c r="L378" s="5"/>
      <c r="M378" s="5"/>
      <c r="N378" s="6">
        <v>0</v>
      </c>
      <c r="O378" s="7">
        <f t="shared" si="2"/>
        <v>0</v>
      </c>
      <c r="P378" s="5"/>
      <c r="Q378" s="5"/>
    </row>
    <row r="379" spans="1:17" s="2" customFormat="1" ht="13.5">
      <c r="A379" s="15" t="s">
        <v>256</v>
      </c>
      <c r="B379" s="13">
        <v>0</v>
      </c>
      <c r="C379" s="14"/>
      <c r="E379" s="3">
        <f>B379/$E$3*$F$3</f>
        <v>0</v>
      </c>
      <c r="F379" s="3"/>
      <c r="H379" s="4">
        <v>0</v>
      </c>
      <c r="L379" s="5"/>
      <c r="M379" s="5"/>
      <c r="N379" s="6">
        <v>0</v>
      </c>
      <c r="O379" s="7">
        <f t="shared" si="2"/>
        <v>0</v>
      </c>
      <c r="P379" s="5"/>
      <c r="Q379" s="5"/>
    </row>
    <row r="380" spans="1:17" s="2" customFormat="1" ht="13.5">
      <c r="A380" s="15" t="s">
        <v>257</v>
      </c>
      <c r="B380" s="13">
        <v>0</v>
      </c>
      <c r="C380" s="14"/>
      <c r="E380" s="3">
        <f>B380/$E$3*$F$3</f>
        <v>0</v>
      </c>
      <c r="F380" s="3"/>
      <c r="H380" s="4">
        <v>0</v>
      </c>
      <c r="L380" s="5"/>
      <c r="M380" s="5"/>
      <c r="N380" s="6">
        <v>0</v>
      </c>
      <c r="O380" s="7">
        <f t="shared" si="2"/>
        <v>0</v>
      </c>
      <c r="P380" s="5"/>
      <c r="Q380" s="5"/>
    </row>
    <row r="381" spans="1:17" s="2" customFormat="1" ht="13.5">
      <c r="A381" s="15" t="s">
        <v>258</v>
      </c>
      <c r="B381" s="13">
        <v>0</v>
      </c>
      <c r="C381" s="14"/>
      <c r="E381" s="3">
        <f>B381/$E$3*$F$3</f>
        <v>0</v>
      </c>
      <c r="F381" s="3"/>
      <c r="H381" s="4">
        <v>0</v>
      </c>
      <c r="L381" s="5"/>
      <c r="M381" s="5"/>
      <c r="N381" s="6">
        <v>0</v>
      </c>
      <c r="O381" s="7">
        <f t="shared" si="2"/>
        <v>0</v>
      </c>
      <c r="P381" s="5"/>
      <c r="Q381" s="5"/>
    </row>
    <row r="382" spans="1:17" s="2" customFormat="1" ht="13.5">
      <c r="A382" s="15" t="s">
        <v>259</v>
      </c>
      <c r="B382" s="13">
        <v>0</v>
      </c>
      <c r="C382" s="14"/>
      <c r="E382" s="3">
        <f>B382/$E$3*$F$3</f>
        <v>0</v>
      </c>
      <c r="F382" s="3"/>
      <c r="H382" s="4">
        <v>0</v>
      </c>
      <c r="L382" s="5"/>
      <c r="M382" s="5"/>
      <c r="N382" s="6">
        <v>0</v>
      </c>
      <c r="O382" s="7">
        <f t="shared" si="2"/>
        <v>0</v>
      </c>
      <c r="P382" s="5"/>
      <c r="Q382" s="5"/>
    </row>
    <row r="383" spans="1:17" s="2" customFormat="1" ht="13.5">
      <c r="A383" s="17" t="s">
        <v>260</v>
      </c>
      <c r="B383" s="13">
        <v>0</v>
      </c>
      <c r="C383" s="14"/>
      <c r="E383" s="3">
        <f>B383/$E$3*$F$3</f>
        <v>0</v>
      </c>
      <c r="F383" s="3"/>
      <c r="H383" s="4">
        <v>0</v>
      </c>
      <c r="L383" s="5"/>
      <c r="M383" s="5"/>
      <c r="N383" s="6">
        <v>0</v>
      </c>
      <c r="O383" s="7">
        <f t="shared" si="2"/>
        <v>0</v>
      </c>
      <c r="P383" s="5"/>
      <c r="Q383" s="5"/>
    </row>
    <row r="384" spans="1:17" s="2" customFormat="1" ht="13.5">
      <c r="A384" s="17" t="s">
        <v>261</v>
      </c>
      <c r="B384" s="13">
        <v>0</v>
      </c>
      <c r="C384" s="14"/>
      <c r="E384" s="3">
        <f>B384/$E$3*$F$3</f>
        <v>0</v>
      </c>
      <c r="F384" s="3"/>
      <c r="H384" s="4">
        <v>0</v>
      </c>
      <c r="L384" s="5"/>
      <c r="M384" s="5"/>
      <c r="N384" s="6">
        <v>0</v>
      </c>
      <c r="O384" s="7">
        <f t="shared" si="2"/>
        <v>0</v>
      </c>
      <c r="P384" s="5"/>
      <c r="Q384" s="5"/>
    </row>
    <row r="385" spans="1:17" s="2" customFormat="1" ht="13.5">
      <c r="A385" s="17" t="s">
        <v>262</v>
      </c>
      <c r="B385" s="13">
        <v>0</v>
      </c>
      <c r="C385" s="14"/>
      <c r="E385" s="3">
        <f>B385/$E$3*$F$3</f>
        <v>0</v>
      </c>
      <c r="F385" s="3"/>
      <c r="H385" s="4">
        <v>0</v>
      </c>
      <c r="L385" s="5"/>
      <c r="M385" s="5"/>
      <c r="N385" s="6">
        <v>0</v>
      </c>
      <c r="O385" s="7">
        <f t="shared" si="2"/>
        <v>0</v>
      </c>
      <c r="P385" s="5"/>
      <c r="Q385" s="5"/>
    </row>
    <row r="386" spans="1:17" s="2" customFormat="1" ht="13.5">
      <c r="A386" s="5" t="s">
        <v>263</v>
      </c>
      <c r="B386" s="13">
        <v>0</v>
      </c>
      <c r="C386" s="14"/>
      <c r="E386" s="3">
        <f>B386/$E$3*$F$3</f>
        <v>0</v>
      </c>
      <c r="F386" s="3"/>
      <c r="H386" s="4">
        <v>0</v>
      </c>
      <c r="L386" s="5"/>
      <c r="M386" s="5"/>
      <c r="N386" s="6">
        <v>0</v>
      </c>
      <c r="O386" s="7">
        <f t="shared" si="2"/>
        <v>0</v>
      </c>
      <c r="P386" s="5"/>
      <c r="Q386" s="5"/>
    </row>
    <row r="387" spans="1:17" s="2" customFormat="1" ht="13.5">
      <c r="A387" s="15" t="s">
        <v>264</v>
      </c>
      <c r="B387" s="13">
        <v>0</v>
      </c>
      <c r="C387" s="14"/>
      <c r="E387" s="3">
        <f>B387/$E$3*$F$3</f>
        <v>0</v>
      </c>
      <c r="F387" s="3"/>
      <c r="H387" s="4">
        <v>0</v>
      </c>
      <c r="L387" s="5"/>
      <c r="M387" s="5"/>
      <c r="N387" s="6">
        <v>0</v>
      </c>
      <c r="O387" s="7">
        <f t="shared" si="2"/>
        <v>0</v>
      </c>
      <c r="P387" s="5"/>
      <c r="Q387" s="5"/>
    </row>
    <row r="388" spans="1:17" s="2" customFormat="1" ht="13.5">
      <c r="A388" s="15" t="s">
        <v>265</v>
      </c>
      <c r="B388" s="13">
        <v>0</v>
      </c>
      <c r="C388" s="14"/>
      <c r="E388" s="3">
        <f>B388/$E$3*$F$3</f>
        <v>0</v>
      </c>
      <c r="F388" s="3"/>
      <c r="H388" s="4">
        <v>0</v>
      </c>
      <c r="L388" s="5"/>
      <c r="M388" s="5"/>
      <c r="N388" s="6">
        <v>0</v>
      </c>
      <c r="O388" s="7">
        <f t="shared" si="2"/>
        <v>0</v>
      </c>
      <c r="P388" s="5"/>
      <c r="Q388" s="5"/>
    </row>
    <row r="389" spans="1:17" s="2" customFormat="1" ht="14.25">
      <c r="A389" s="15" t="s">
        <v>266</v>
      </c>
      <c r="B389" s="16">
        <v>235.118063621873</v>
      </c>
      <c r="C389" s="14"/>
      <c r="E389" s="3">
        <f>B389/$E$3*$F$3</f>
        <v>114.79451676193688</v>
      </c>
      <c r="F389" s="3"/>
      <c r="H389" s="4">
        <v>167.955252598604</v>
      </c>
      <c r="L389" s="5"/>
      <c r="M389" s="5"/>
      <c r="N389" s="6">
        <v>167.955252598604</v>
      </c>
      <c r="O389" s="7">
        <f t="shared" si="2"/>
        <v>235.11806362187303</v>
      </c>
      <c r="P389" s="5"/>
      <c r="Q389" s="5"/>
    </row>
    <row r="390" spans="1:17" s="2" customFormat="1" ht="13.5">
      <c r="A390" s="5" t="s">
        <v>267</v>
      </c>
      <c r="B390" s="13">
        <f>B391+B396+B405+B411+B416+B421+B426+B433+B437+B441</f>
        <v>1171.290000000002</v>
      </c>
      <c r="C390" s="14"/>
      <c r="E390" s="3">
        <f>B390/$E$3*$F$3</f>
        <v>571.8729878378459</v>
      </c>
      <c r="F390" s="3"/>
      <c r="H390" s="4">
        <v>9032.47724730864</v>
      </c>
      <c r="L390" s="5"/>
      <c r="M390" s="5"/>
      <c r="N390" s="6">
        <v>9032.47724730864</v>
      </c>
      <c r="O390" s="7">
        <v>1171.29</v>
      </c>
      <c r="P390" s="5"/>
      <c r="Q390" s="5"/>
    </row>
    <row r="391" spans="1:17" s="2" customFormat="1" ht="13.5">
      <c r="A391" s="17" t="s">
        <v>268</v>
      </c>
      <c r="B391" s="13">
        <v>102.123825405405</v>
      </c>
      <c r="C391" s="14"/>
      <c r="E391" s="3">
        <f>B391/$E$3*$F$3</f>
        <v>49.861142128780564</v>
      </c>
      <c r="F391" s="3"/>
      <c r="H391" s="4">
        <v>787.534367562639</v>
      </c>
      <c r="L391" s="5"/>
      <c r="M391" s="5"/>
      <c r="N391" s="6">
        <v>787.534367562639</v>
      </c>
      <c r="O391" s="7">
        <f aca="true" t="shared" si="3" ref="O391:O445">N391/$N$390*$O$390</f>
        <v>102.12382540540531</v>
      </c>
      <c r="P391" s="5"/>
      <c r="Q391" s="5"/>
    </row>
    <row r="392" spans="1:17" s="2" customFormat="1" ht="13.5">
      <c r="A392" s="15" t="s">
        <v>10</v>
      </c>
      <c r="B392" s="13">
        <v>58.627812972973</v>
      </c>
      <c r="C392" s="14"/>
      <c r="E392" s="3">
        <f>B392/$E$3*$F$3</f>
        <v>28.6245614452889</v>
      </c>
      <c r="F392" s="3"/>
      <c r="H392" s="4">
        <v>452.1121043788</v>
      </c>
      <c r="L392" s="5"/>
      <c r="M392" s="5"/>
      <c r="N392" s="6">
        <v>452.1121043788</v>
      </c>
      <c r="O392" s="7">
        <f t="shared" si="3"/>
        <v>58.62781297297297</v>
      </c>
      <c r="P392" s="5"/>
      <c r="Q392" s="5"/>
    </row>
    <row r="393" spans="1:17" s="2" customFormat="1" ht="13.5">
      <c r="A393" s="15" t="s">
        <v>12</v>
      </c>
      <c r="B393" s="13">
        <v>0</v>
      </c>
      <c r="C393" s="14"/>
      <c r="E393" s="3">
        <f>B393/$E$3*$F$3</f>
        <v>0</v>
      </c>
      <c r="F393" s="3"/>
      <c r="H393" s="4">
        <v>0</v>
      </c>
      <c r="L393" s="5"/>
      <c r="M393" s="5"/>
      <c r="N393" s="6">
        <v>0</v>
      </c>
      <c r="O393" s="7">
        <f t="shared" si="3"/>
        <v>0</v>
      </c>
      <c r="P393" s="5"/>
      <c r="Q393" s="5"/>
    </row>
    <row r="394" spans="1:17" s="2" customFormat="1" ht="13.5">
      <c r="A394" s="15" t="s">
        <v>14</v>
      </c>
      <c r="B394" s="13">
        <v>0</v>
      </c>
      <c r="C394" s="14"/>
      <c r="E394" s="3">
        <f>B394/$E$3*$F$3</f>
        <v>0</v>
      </c>
      <c r="F394" s="3"/>
      <c r="H394" s="4">
        <v>0</v>
      </c>
      <c r="L394" s="5"/>
      <c r="M394" s="5"/>
      <c r="N394" s="6">
        <v>0</v>
      </c>
      <c r="O394" s="7">
        <f t="shared" si="3"/>
        <v>0</v>
      </c>
      <c r="P394" s="5"/>
      <c r="Q394" s="5"/>
    </row>
    <row r="395" spans="1:17" s="2" customFormat="1" ht="13.5">
      <c r="A395" s="17" t="s">
        <v>269</v>
      </c>
      <c r="B395" s="13">
        <v>43.4960124324324</v>
      </c>
      <c r="C395" s="14"/>
      <c r="E395" s="3">
        <f>B395/$E$3*$F$3</f>
        <v>21.23658068349185</v>
      </c>
      <c r="F395" s="3"/>
      <c r="H395" s="4">
        <v>335.42226318384</v>
      </c>
      <c r="L395" s="5"/>
      <c r="M395" s="5"/>
      <c r="N395" s="6">
        <v>335.42226318384</v>
      </c>
      <c r="O395" s="7">
        <f t="shared" si="3"/>
        <v>43.496012432432465</v>
      </c>
      <c r="P395" s="5"/>
      <c r="Q395" s="5"/>
    </row>
    <row r="396" spans="1:17" s="2" customFormat="1" ht="13.5">
      <c r="A396" s="15" t="s">
        <v>270</v>
      </c>
      <c r="B396" s="13">
        <v>0</v>
      </c>
      <c r="C396" s="14"/>
      <c r="E396" s="3">
        <f>B396/$E$3*$F$3</f>
        <v>0</v>
      </c>
      <c r="F396" s="3"/>
      <c r="H396" s="4">
        <v>0</v>
      </c>
      <c r="L396" s="5"/>
      <c r="M396" s="5"/>
      <c r="N396" s="6">
        <v>0</v>
      </c>
      <c r="O396" s="7">
        <f t="shared" si="3"/>
        <v>0</v>
      </c>
      <c r="P396" s="5"/>
      <c r="Q396" s="5"/>
    </row>
    <row r="397" spans="1:17" s="2" customFormat="1" ht="13.5">
      <c r="A397" s="15" t="s">
        <v>271</v>
      </c>
      <c r="B397" s="13">
        <v>0</v>
      </c>
      <c r="C397" s="14"/>
      <c r="E397" s="3">
        <f>B397/$E$3*$F$3</f>
        <v>0</v>
      </c>
      <c r="F397" s="3"/>
      <c r="H397" s="4">
        <v>0</v>
      </c>
      <c r="L397" s="5"/>
      <c r="M397" s="5"/>
      <c r="N397" s="6">
        <v>0</v>
      </c>
      <c r="O397" s="7">
        <f t="shared" si="3"/>
        <v>0</v>
      </c>
      <c r="P397" s="5"/>
      <c r="Q397" s="5"/>
    </row>
    <row r="398" spans="1:17" s="2" customFormat="1" ht="13.5">
      <c r="A398" s="5" t="s">
        <v>272</v>
      </c>
      <c r="B398" s="13">
        <v>0</v>
      </c>
      <c r="C398" s="14"/>
      <c r="E398" s="3">
        <f>B398/$E$3*$F$3</f>
        <v>0</v>
      </c>
      <c r="F398" s="3"/>
      <c r="H398" s="4">
        <v>0</v>
      </c>
      <c r="L398" s="5"/>
      <c r="M398" s="5"/>
      <c r="N398" s="6">
        <v>0</v>
      </c>
      <c r="O398" s="7">
        <f t="shared" si="3"/>
        <v>0</v>
      </c>
      <c r="P398" s="5"/>
      <c r="Q398" s="5"/>
    </row>
    <row r="399" spans="1:17" s="2" customFormat="1" ht="13.5">
      <c r="A399" s="15" t="s">
        <v>273</v>
      </c>
      <c r="B399" s="13">
        <v>0</v>
      </c>
      <c r="C399" s="14"/>
      <c r="E399" s="3">
        <f>B399/$E$3*$F$3</f>
        <v>0</v>
      </c>
      <c r="F399" s="3"/>
      <c r="H399" s="4">
        <v>0</v>
      </c>
      <c r="L399" s="5"/>
      <c r="M399" s="5"/>
      <c r="N399" s="6">
        <v>0</v>
      </c>
      <c r="O399" s="7">
        <f t="shared" si="3"/>
        <v>0</v>
      </c>
      <c r="P399" s="5"/>
      <c r="Q399" s="5"/>
    </row>
    <row r="400" spans="1:17" s="2" customFormat="1" ht="13.5">
      <c r="A400" s="15" t="s">
        <v>274</v>
      </c>
      <c r="B400" s="13">
        <v>0</v>
      </c>
      <c r="C400" s="14"/>
      <c r="E400" s="3">
        <f>B400/$E$3*$F$3</f>
        <v>0</v>
      </c>
      <c r="F400" s="3"/>
      <c r="H400" s="4">
        <v>0</v>
      </c>
      <c r="L400" s="5"/>
      <c r="M400" s="5"/>
      <c r="N400" s="6">
        <v>0</v>
      </c>
      <c r="O400" s="7">
        <f t="shared" si="3"/>
        <v>0</v>
      </c>
      <c r="P400" s="5"/>
      <c r="Q400" s="5"/>
    </row>
    <row r="401" spans="1:17" s="2" customFormat="1" ht="13.5">
      <c r="A401" s="15" t="s">
        <v>275</v>
      </c>
      <c r="B401" s="13">
        <v>0</v>
      </c>
      <c r="C401" s="14"/>
      <c r="E401" s="3">
        <f>B401/$E$3*$F$3</f>
        <v>0</v>
      </c>
      <c r="F401" s="3"/>
      <c r="H401" s="4">
        <v>0</v>
      </c>
      <c r="L401" s="5"/>
      <c r="M401" s="5"/>
      <c r="N401" s="6">
        <v>0</v>
      </c>
      <c r="O401" s="7">
        <f t="shared" si="3"/>
        <v>0</v>
      </c>
      <c r="P401" s="5"/>
      <c r="Q401" s="5"/>
    </row>
    <row r="402" spans="1:17" s="2" customFormat="1" ht="13.5">
      <c r="A402" s="17" t="s">
        <v>276</v>
      </c>
      <c r="B402" s="13">
        <v>0</v>
      </c>
      <c r="C402" s="14"/>
      <c r="E402" s="3">
        <f>B402/$E$3*$F$3</f>
        <v>0</v>
      </c>
      <c r="F402" s="3"/>
      <c r="H402" s="4">
        <v>0</v>
      </c>
      <c r="L402" s="5"/>
      <c r="M402" s="5"/>
      <c r="N402" s="6">
        <v>0</v>
      </c>
      <c r="O402" s="7">
        <f t="shared" si="3"/>
        <v>0</v>
      </c>
      <c r="P402" s="5"/>
      <c r="Q402" s="5"/>
    </row>
    <row r="403" spans="1:17" s="2" customFormat="1" ht="13.5">
      <c r="A403" s="17" t="s">
        <v>277</v>
      </c>
      <c r="B403" s="13">
        <v>0</v>
      </c>
      <c r="C403" s="14"/>
      <c r="E403" s="3">
        <f>B403/$E$3*$F$3</f>
        <v>0</v>
      </c>
      <c r="F403" s="3"/>
      <c r="H403" s="4">
        <v>0</v>
      </c>
      <c r="L403" s="5"/>
      <c r="M403" s="5"/>
      <c r="N403" s="6">
        <v>0</v>
      </c>
      <c r="O403" s="7">
        <f t="shared" si="3"/>
        <v>0</v>
      </c>
      <c r="P403" s="5"/>
      <c r="Q403" s="5"/>
    </row>
    <row r="404" spans="1:17" s="2" customFormat="1" ht="13.5">
      <c r="A404" s="17" t="s">
        <v>278</v>
      </c>
      <c r="B404" s="13">
        <v>0</v>
      </c>
      <c r="C404" s="14"/>
      <c r="E404" s="3">
        <f>B404/$E$3*$F$3</f>
        <v>0</v>
      </c>
      <c r="F404" s="3"/>
      <c r="H404" s="4">
        <v>0</v>
      </c>
      <c r="L404" s="5"/>
      <c r="M404" s="5"/>
      <c r="N404" s="6">
        <v>0</v>
      </c>
      <c r="O404" s="7">
        <f t="shared" si="3"/>
        <v>0</v>
      </c>
      <c r="P404" s="5"/>
      <c r="Q404" s="5"/>
    </row>
    <row r="405" spans="1:17" s="2" customFormat="1" ht="13.5">
      <c r="A405" s="17" t="s">
        <v>279</v>
      </c>
      <c r="B405" s="13">
        <v>0</v>
      </c>
      <c r="C405" s="14"/>
      <c r="E405" s="3">
        <f>B405/$E$3*$F$3</f>
        <v>0</v>
      </c>
      <c r="F405" s="3"/>
      <c r="H405" s="4">
        <v>0</v>
      </c>
      <c r="L405" s="5"/>
      <c r="M405" s="5"/>
      <c r="N405" s="6">
        <v>0</v>
      </c>
      <c r="O405" s="7">
        <f t="shared" si="3"/>
        <v>0</v>
      </c>
      <c r="P405" s="5"/>
      <c r="Q405" s="5"/>
    </row>
    <row r="406" spans="1:17" s="2" customFormat="1" ht="13.5">
      <c r="A406" s="15" t="s">
        <v>271</v>
      </c>
      <c r="B406" s="13">
        <v>0</v>
      </c>
      <c r="C406" s="14"/>
      <c r="E406" s="3">
        <f>B406/$E$3*$F$3</f>
        <v>0</v>
      </c>
      <c r="F406" s="3"/>
      <c r="H406" s="4">
        <v>0</v>
      </c>
      <c r="L406" s="5"/>
      <c r="M406" s="5"/>
      <c r="N406" s="6">
        <v>0</v>
      </c>
      <c r="O406" s="7">
        <f t="shared" si="3"/>
        <v>0</v>
      </c>
      <c r="P406" s="5"/>
      <c r="Q406" s="5"/>
    </row>
    <row r="407" spans="1:17" s="2" customFormat="1" ht="13.5">
      <c r="A407" s="15" t="s">
        <v>280</v>
      </c>
      <c r="B407" s="13">
        <v>0</v>
      </c>
      <c r="C407" s="14"/>
      <c r="E407" s="3">
        <f>B407/$E$3*$F$3</f>
        <v>0</v>
      </c>
      <c r="F407" s="3"/>
      <c r="H407" s="4">
        <v>0</v>
      </c>
      <c r="L407" s="5"/>
      <c r="M407" s="5"/>
      <c r="N407" s="6">
        <v>0</v>
      </c>
      <c r="O407" s="7">
        <f t="shared" si="3"/>
        <v>0</v>
      </c>
      <c r="P407" s="5"/>
      <c r="Q407" s="5"/>
    </row>
    <row r="408" spans="1:17" s="2" customFormat="1" ht="13.5">
      <c r="A408" s="15" t="s">
        <v>281</v>
      </c>
      <c r="B408" s="13">
        <v>0</v>
      </c>
      <c r="C408" s="14"/>
      <c r="E408" s="3">
        <f>B408/$E$3*$F$3</f>
        <v>0</v>
      </c>
      <c r="F408" s="3"/>
      <c r="H408" s="4">
        <v>0</v>
      </c>
      <c r="L408" s="5"/>
      <c r="M408" s="5"/>
      <c r="N408" s="6">
        <v>0</v>
      </c>
      <c r="O408" s="7">
        <f t="shared" si="3"/>
        <v>0</v>
      </c>
      <c r="P408" s="5"/>
      <c r="Q408" s="5"/>
    </row>
    <row r="409" spans="1:17" s="2" customFormat="1" ht="13.5">
      <c r="A409" s="17" t="s">
        <v>282</v>
      </c>
      <c r="B409" s="13">
        <v>0</v>
      </c>
      <c r="C409" s="14"/>
      <c r="E409" s="3">
        <f>B409/$E$3*$F$3</f>
        <v>0</v>
      </c>
      <c r="F409" s="3"/>
      <c r="H409" s="4">
        <v>0</v>
      </c>
      <c r="L409" s="5"/>
      <c r="M409" s="5"/>
      <c r="N409" s="6">
        <v>0</v>
      </c>
      <c r="O409" s="7">
        <f t="shared" si="3"/>
        <v>0</v>
      </c>
      <c r="P409" s="5"/>
      <c r="Q409" s="5"/>
    </row>
    <row r="410" spans="1:17" s="2" customFormat="1" ht="13.5">
      <c r="A410" s="17" t="s">
        <v>283</v>
      </c>
      <c r="B410" s="13">
        <v>0</v>
      </c>
      <c r="C410" s="14"/>
      <c r="E410" s="3">
        <f>B410/$E$3*$F$3</f>
        <v>0</v>
      </c>
      <c r="F410" s="3"/>
      <c r="H410" s="4">
        <v>0</v>
      </c>
      <c r="L410" s="5"/>
      <c r="M410" s="5"/>
      <c r="N410" s="6">
        <v>0</v>
      </c>
      <c r="O410" s="7">
        <f t="shared" si="3"/>
        <v>0</v>
      </c>
      <c r="P410" s="5"/>
      <c r="Q410" s="5"/>
    </row>
    <row r="411" spans="1:17" s="2" customFormat="1" ht="13.5">
      <c r="A411" s="17" t="s">
        <v>284</v>
      </c>
      <c r="B411" s="13">
        <v>1049.85571783784</v>
      </c>
      <c r="C411" s="14"/>
      <c r="E411" s="3">
        <f>B411/$E$3*$F$3</f>
        <v>512.5836694230901</v>
      </c>
      <c r="F411" s="3"/>
      <c r="H411" s="4">
        <v>8096.02906566875</v>
      </c>
      <c r="L411" s="5"/>
      <c r="M411" s="5"/>
      <c r="N411" s="6">
        <v>8096.02906566875</v>
      </c>
      <c r="O411" s="7">
        <f t="shared" si="3"/>
        <v>1049.8557178378378</v>
      </c>
      <c r="P411" s="5"/>
      <c r="Q411" s="5"/>
    </row>
    <row r="412" spans="1:17" s="2" customFormat="1" ht="13.5">
      <c r="A412" s="5" t="s">
        <v>271</v>
      </c>
      <c r="B412" s="13">
        <v>15.2584264864865</v>
      </c>
      <c r="C412" s="14"/>
      <c r="E412" s="3">
        <f>B412/$E$3*$F$3</f>
        <v>7.449804868590311</v>
      </c>
      <c r="F412" s="3"/>
      <c r="H412" s="4">
        <v>117.666325221696</v>
      </c>
      <c r="L412" s="5"/>
      <c r="M412" s="5"/>
      <c r="N412" s="6">
        <v>117.666325221696</v>
      </c>
      <c r="O412" s="7">
        <f t="shared" si="3"/>
        <v>15.258426486486442</v>
      </c>
      <c r="P412" s="5"/>
      <c r="Q412" s="5"/>
    </row>
    <row r="413" spans="1:17" s="2" customFormat="1" ht="13.5">
      <c r="A413" s="15" t="s">
        <v>285</v>
      </c>
      <c r="B413" s="13">
        <v>540.946041081081</v>
      </c>
      <c r="C413" s="14"/>
      <c r="E413" s="3">
        <f>B413/$E$3*$F$3</f>
        <v>264.11258422089446</v>
      </c>
      <c r="F413" s="3"/>
      <c r="H413" s="4">
        <v>4171.53976221649</v>
      </c>
      <c r="L413" s="5"/>
      <c r="M413" s="5"/>
      <c r="N413" s="6">
        <v>4171.53976221649</v>
      </c>
      <c r="O413" s="7">
        <f t="shared" si="3"/>
        <v>540.9460410810815</v>
      </c>
      <c r="P413" s="5"/>
      <c r="Q413" s="5"/>
    </row>
    <row r="414" spans="1:17" s="2" customFormat="1" ht="13.5">
      <c r="A414" s="15" t="s">
        <v>286</v>
      </c>
      <c r="B414" s="13">
        <v>0</v>
      </c>
      <c r="C414" s="14"/>
      <c r="E414" s="3">
        <f>B414/$E$3*$F$3</f>
        <v>0</v>
      </c>
      <c r="F414" s="3"/>
      <c r="H414" s="4">
        <v>0</v>
      </c>
      <c r="L414" s="5"/>
      <c r="M414" s="5"/>
      <c r="N414" s="6">
        <v>0</v>
      </c>
      <c r="O414" s="7">
        <f t="shared" si="3"/>
        <v>0</v>
      </c>
      <c r="P414" s="5"/>
      <c r="Q414" s="5"/>
    </row>
    <row r="415" spans="1:17" s="2" customFormat="1" ht="13.5">
      <c r="A415" s="17" t="s">
        <v>287</v>
      </c>
      <c r="B415" s="13">
        <v>493.65125027027</v>
      </c>
      <c r="C415" s="14"/>
      <c r="E415" s="3">
        <f>B415/$E$3*$F$3</f>
        <v>241.02128033360404</v>
      </c>
      <c r="F415" s="3"/>
      <c r="H415" s="4">
        <v>3806.82297823056</v>
      </c>
      <c r="L415" s="5"/>
      <c r="M415" s="5"/>
      <c r="N415" s="6">
        <v>3806.82297823056</v>
      </c>
      <c r="O415" s="7">
        <f t="shared" si="3"/>
        <v>493.65125027026954</v>
      </c>
      <c r="P415" s="5"/>
      <c r="Q415" s="5"/>
    </row>
    <row r="416" spans="1:17" s="2" customFormat="1" ht="13.5">
      <c r="A416" s="17" t="s">
        <v>288</v>
      </c>
      <c r="B416" s="13">
        <v>0.316564864864865</v>
      </c>
      <c r="C416" s="14"/>
      <c r="E416" s="3">
        <f>B416/$E$3*$F$3</f>
        <v>0.1545602669832014</v>
      </c>
      <c r="F416" s="3"/>
      <c r="H416" s="4">
        <v>2.44121006684017</v>
      </c>
      <c r="L416" s="5"/>
      <c r="M416" s="5"/>
      <c r="N416" s="6">
        <v>2.44121006684017</v>
      </c>
      <c r="O416" s="7">
        <f t="shared" si="3"/>
        <v>0.31656486486486446</v>
      </c>
      <c r="P416" s="5"/>
      <c r="Q416" s="5"/>
    </row>
    <row r="417" spans="1:17" s="2" customFormat="1" ht="13.5">
      <c r="A417" s="17" t="s">
        <v>271</v>
      </c>
      <c r="B417" s="13">
        <v>0</v>
      </c>
      <c r="C417" s="14"/>
      <c r="E417" s="3">
        <f>B417/$E$3*$F$3</f>
        <v>0</v>
      </c>
      <c r="F417" s="3"/>
      <c r="H417" s="4">
        <v>0</v>
      </c>
      <c r="L417" s="5"/>
      <c r="M417" s="5"/>
      <c r="N417" s="6">
        <v>0</v>
      </c>
      <c r="O417" s="7">
        <f t="shared" si="3"/>
        <v>0</v>
      </c>
      <c r="P417" s="5"/>
      <c r="Q417" s="5"/>
    </row>
    <row r="418" spans="1:17" s="2" customFormat="1" ht="13.5">
      <c r="A418" s="15" t="s">
        <v>289</v>
      </c>
      <c r="B418" s="13">
        <v>0</v>
      </c>
      <c r="C418" s="14"/>
      <c r="E418" s="3">
        <f>B418/$E$3*$F$3</f>
        <v>0</v>
      </c>
      <c r="F418" s="3"/>
      <c r="H418" s="4">
        <v>0</v>
      </c>
      <c r="L418" s="5"/>
      <c r="M418" s="5"/>
      <c r="N418" s="6">
        <v>0</v>
      </c>
      <c r="O418" s="7">
        <f t="shared" si="3"/>
        <v>0</v>
      </c>
      <c r="P418" s="5"/>
      <c r="Q418" s="5"/>
    </row>
    <row r="419" spans="1:17" s="2" customFormat="1" ht="13.5">
      <c r="A419" s="15" t="s">
        <v>290</v>
      </c>
      <c r="B419" s="13">
        <v>0</v>
      </c>
      <c r="C419" s="14"/>
      <c r="E419" s="3">
        <f>B419/$E$3*$F$3</f>
        <v>0</v>
      </c>
      <c r="F419" s="3"/>
      <c r="H419" s="4">
        <v>0</v>
      </c>
      <c r="L419" s="5"/>
      <c r="M419" s="5"/>
      <c r="N419" s="6">
        <v>0</v>
      </c>
      <c r="O419" s="7">
        <f t="shared" si="3"/>
        <v>0</v>
      </c>
      <c r="P419" s="5"/>
      <c r="Q419" s="5"/>
    </row>
    <row r="420" spans="1:17" s="2" customFormat="1" ht="14.25">
      <c r="A420" s="15" t="s">
        <v>291</v>
      </c>
      <c r="B420" s="16">
        <v>0.316564864864865</v>
      </c>
      <c r="C420" s="14"/>
      <c r="E420" s="3">
        <f>B420/$E$3*$F$3</f>
        <v>0.1545602669832014</v>
      </c>
      <c r="F420" s="3"/>
      <c r="H420" s="4">
        <v>2.44121006684017</v>
      </c>
      <c r="L420" s="5"/>
      <c r="M420" s="5"/>
      <c r="N420" s="6">
        <v>2.44121006684017</v>
      </c>
      <c r="O420" s="7">
        <f t="shared" si="3"/>
        <v>0.31656486486486446</v>
      </c>
      <c r="P420" s="5"/>
      <c r="Q420" s="5"/>
    </row>
    <row r="421" spans="1:17" s="2" customFormat="1" ht="13.5">
      <c r="A421" s="17" t="s">
        <v>292</v>
      </c>
      <c r="B421" s="13">
        <v>0</v>
      </c>
      <c r="C421" s="14"/>
      <c r="E421" s="3">
        <f>B421/$E$3*$F$3</f>
        <v>0</v>
      </c>
      <c r="F421" s="3"/>
      <c r="H421" s="4">
        <v>0</v>
      </c>
      <c r="L421" s="5"/>
      <c r="M421" s="5"/>
      <c r="N421" s="6">
        <v>0</v>
      </c>
      <c r="O421" s="7">
        <f t="shared" si="3"/>
        <v>0</v>
      </c>
      <c r="P421" s="5"/>
      <c r="Q421" s="5"/>
    </row>
    <row r="422" spans="1:17" s="2" customFormat="1" ht="13.5">
      <c r="A422" s="17" t="s">
        <v>293</v>
      </c>
      <c r="B422" s="13">
        <v>0</v>
      </c>
      <c r="C422" s="14"/>
      <c r="E422" s="3">
        <f>B422/$E$3*$F$3</f>
        <v>0</v>
      </c>
      <c r="F422" s="3"/>
      <c r="H422" s="4">
        <v>0</v>
      </c>
      <c r="L422" s="5"/>
      <c r="M422" s="5"/>
      <c r="N422" s="6">
        <v>0</v>
      </c>
      <c r="O422" s="7">
        <f t="shared" si="3"/>
        <v>0</v>
      </c>
      <c r="P422" s="5"/>
      <c r="Q422" s="5"/>
    </row>
    <row r="423" spans="1:17" s="2" customFormat="1" ht="13.5">
      <c r="A423" s="17" t="s">
        <v>294</v>
      </c>
      <c r="B423" s="13">
        <v>0</v>
      </c>
      <c r="C423" s="14"/>
      <c r="E423" s="3">
        <f>B423/$E$3*$F$3</f>
        <v>0</v>
      </c>
      <c r="F423" s="3"/>
      <c r="H423" s="4">
        <v>0</v>
      </c>
      <c r="L423" s="5"/>
      <c r="M423" s="5"/>
      <c r="N423" s="6">
        <v>0</v>
      </c>
      <c r="O423" s="7">
        <f t="shared" si="3"/>
        <v>0</v>
      </c>
      <c r="P423" s="5"/>
      <c r="Q423" s="5"/>
    </row>
    <row r="424" spans="1:17" s="2" customFormat="1" ht="13.5">
      <c r="A424" s="17" t="s">
        <v>295</v>
      </c>
      <c r="B424" s="13">
        <v>0</v>
      </c>
      <c r="C424" s="14"/>
      <c r="E424" s="3">
        <f>B424/$E$3*$F$3</f>
        <v>0</v>
      </c>
      <c r="F424" s="3"/>
      <c r="H424" s="4">
        <v>0</v>
      </c>
      <c r="L424" s="5"/>
      <c r="M424" s="5"/>
      <c r="N424" s="6">
        <v>0</v>
      </c>
      <c r="O424" s="7">
        <f t="shared" si="3"/>
        <v>0</v>
      </c>
      <c r="P424" s="5"/>
      <c r="Q424" s="5"/>
    </row>
    <row r="425" spans="1:17" s="2" customFormat="1" ht="13.5">
      <c r="A425" s="17" t="s">
        <v>296</v>
      </c>
      <c r="B425" s="13">
        <v>0</v>
      </c>
      <c r="C425" s="14"/>
      <c r="E425" s="3">
        <f>B425/$E$3*$F$3</f>
        <v>0</v>
      </c>
      <c r="F425" s="3"/>
      <c r="H425" s="4">
        <v>0</v>
      </c>
      <c r="L425" s="5"/>
      <c r="M425" s="5"/>
      <c r="N425" s="6">
        <v>0</v>
      </c>
      <c r="O425" s="7">
        <f t="shared" si="3"/>
        <v>0</v>
      </c>
      <c r="P425" s="5"/>
      <c r="Q425" s="5"/>
    </row>
    <row r="426" spans="1:17" s="2" customFormat="1" ht="13.5">
      <c r="A426" s="15" t="s">
        <v>297</v>
      </c>
      <c r="B426" s="13">
        <v>4.30528216216216</v>
      </c>
      <c r="C426" s="14"/>
      <c r="E426" s="3">
        <f>B426/$E$3*$F$3</f>
        <v>2.102019630971537</v>
      </c>
      <c r="F426" s="3"/>
      <c r="H426" s="4">
        <v>33.2004569090263</v>
      </c>
      <c r="L426" s="5"/>
      <c r="M426" s="5"/>
      <c r="N426" s="6">
        <v>33.2004569090263</v>
      </c>
      <c r="O426" s="7">
        <f t="shared" si="3"/>
        <v>4.305282162162156</v>
      </c>
      <c r="P426" s="5"/>
      <c r="Q426" s="5"/>
    </row>
    <row r="427" spans="1:17" s="2" customFormat="1" ht="14.25">
      <c r="A427" s="15" t="s">
        <v>271</v>
      </c>
      <c r="B427" s="16">
        <v>2.34258</v>
      </c>
      <c r="C427" s="14"/>
      <c r="E427" s="3">
        <f>B427/$E$3*$F$3</f>
        <v>1.14374597567569</v>
      </c>
      <c r="F427" s="3"/>
      <c r="H427" s="4">
        <v>18.0649544946173</v>
      </c>
      <c r="L427" s="5"/>
      <c r="M427" s="5"/>
      <c r="N427" s="6">
        <v>18.0649544946173</v>
      </c>
      <c r="O427" s="7">
        <f t="shared" si="3"/>
        <v>2.3425800000000025</v>
      </c>
      <c r="P427" s="5"/>
      <c r="Q427" s="5"/>
    </row>
    <row r="428" spans="1:17" s="2" customFormat="1" ht="13.5">
      <c r="A428" s="17" t="s">
        <v>298</v>
      </c>
      <c r="B428" s="13">
        <v>0</v>
      </c>
      <c r="C428" s="14"/>
      <c r="E428" s="3">
        <f>B428/$E$3*$F$3</f>
        <v>0</v>
      </c>
      <c r="F428" s="3"/>
      <c r="H428" s="4">
        <v>0</v>
      </c>
      <c r="L428" s="5"/>
      <c r="M428" s="5"/>
      <c r="N428" s="6">
        <v>0</v>
      </c>
      <c r="O428" s="7">
        <f t="shared" si="3"/>
        <v>0</v>
      </c>
      <c r="P428" s="5"/>
      <c r="Q428" s="5"/>
    </row>
    <row r="429" spans="1:17" s="2" customFormat="1" ht="13.5">
      <c r="A429" s="17" t="s">
        <v>299</v>
      </c>
      <c r="B429" s="13">
        <v>0</v>
      </c>
      <c r="C429" s="14"/>
      <c r="E429" s="3">
        <f>B429/$E$3*$F$3</f>
        <v>0</v>
      </c>
      <c r="F429" s="3"/>
      <c r="H429" s="4">
        <v>0</v>
      </c>
      <c r="L429" s="5"/>
      <c r="M429" s="5"/>
      <c r="N429" s="6">
        <v>0</v>
      </c>
      <c r="O429" s="7">
        <f t="shared" si="3"/>
        <v>0</v>
      </c>
      <c r="P429" s="5"/>
      <c r="Q429" s="5"/>
    </row>
    <row r="430" spans="1:17" s="2" customFormat="1" ht="13.5">
      <c r="A430" s="17" t="s">
        <v>300</v>
      </c>
      <c r="B430" s="13">
        <v>0</v>
      </c>
      <c r="C430" s="14"/>
      <c r="E430" s="3">
        <f>B430/$E$3*$F$3</f>
        <v>0</v>
      </c>
      <c r="F430" s="3"/>
      <c r="H430" s="4">
        <v>0</v>
      </c>
      <c r="L430" s="5"/>
      <c r="M430" s="5"/>
      <c r="N430" s="6">
        <v>0</v>
      </c>
      <c r="O430" s="7">
        <f t="shared" si="3"/>
        <v>0</v>
      </c>
      <c r="P430" s="5"/>
      <c r="Q430" s="5"/>
    </row>
    <row r="431" spans="1:17" s="2" customFormat="1" ht="13.5">
      <c r="A431" s="15" t="s">
        <v>301</v>
      </c>
      <c r="B431" s="13">
        <v>0</v>
      </c>
      <c r="C431" s="14"/>
      <c r="E431" s="3">
        <f>B431/$E$3*$F$3</f>
        <v>0</v>
      </c>
      <c r="F431" s="3"/>
      <c r="H431" s="4">
        <v>0</v>
      </c>
      <c r="L431" s="5"/>
      <c r="M431" s="5"/>
      <c r="N431" s="6">
        <v>0</v>
      </c>
      <c r="O431" s="7">
        <f t="shared" si="3"/>
        <v>0</v>
      </c>
      <c r="P431" s="5"/>
      <c r="Q431" s="5"/>
    </row>
    <row r="432" spans="1:17" s="2" customFormat="1" ht="14.25">
      <c r="A432" s="15" t="s">
        <v>302</v>
      </c>
      <c r="B432" s="16">
        <v>1.96270216216216</v>
      </c>
      <c r="C432" s="14"/>
      <c r="E432" s="3">
        <f>B432/$E$3*$F$3</f>
        <v>0.9582736552958473</v>
      </c>
      <c r="F432" s="3"/>
      <c r="H432" s="4">
        <v>15.1355024144091</v>
      </c>
      <c r="L432" s="5"/>
      <c r="M432" s="5"/>
      <c r="N432" s="6">
        <v>15.1355024144091</v>
      </c>
      <c r="O432" s="7">
        <f t="shared" si="3"/>
        <v>1.9627021621621656</v>
      </c>
      <c r="P432" s="5"/>
      <c r="Q432" s="5"/>
    </row>
    <row r="433" spans="1:17" s="2" customFormat="1" ht="13.5">
      <c r="A433" s="15" t="s">
        <v>303</v>
      </c>
      <c r="B433" s="13">
        <v>0</v>
      </c>
      <c r="C433" s="14"/>
      <c r="E433" s="3">
        <f>B433/$E$3*$F$3</f>
        <v>0</v>
      </c>
      <c r="F433" s="3"/>
      <c r="H433" s="4">
        <v>0</v>
      </c>
      <c r="L433" s="5"/>
      <c r="M433" s="5"/>
      <c r="N433" s="6">
        <v>0</v>
      </c>
      <c r="O433" s="7">
        <f t="shared" si="3"/>
        <v>0</v>
      </c>
      <c r="P433" s="5"/>
      <c r="Q433" s="5"/>
    </row>
    <row r="434" spans="1:17" s="2" customFormat="1" ht="13.5">
      <c r="A434" s="17" t="s">
        <v>304</v>
      </c>
      <c r="B434" s="13">
        <v>0</v>
      </c>
      <c r="C434" s="14"/>
      <c r="E434" s="3">
        <f>B434/$E$3*$F$3</f>
        <v>0</v>
      </c>
      <c r="F434" s="3"/>
      <c r="H434" s="4">
        <v>0</v>
      </c>
      <c r="L434" s="5"/>
      <c r="M434" s="5"/>
      <c r="N434" s="6">
        <v>0</v>
      </c>
      <c r="O434" s="7">
        <f t="shared" si="3"/>
        <v>0</v>
      </c>
      <c r="P434" s="5"/>
      <c r="Q434" s="5"/>
    </row>
    <row r="435" spans="1:17" s="2" customFormat="1" ht="13.5">
      <c r="A435" s="17" t="s">
        <v>305</v>
      </c>
      <c r="B435" s="13">
        <v>0</v>
      </c>
      <c r="C435" s="14"/>
      <c r="E435" s="3">
        <f>B435/$E$3*$F$3</f>
        <v>0</v>
      </c>
      <c r="F435" s="3"/>
      <c r="H435" s="4">
        <v>0</v>
      </c>
      <c r="L435" s="5"/>
      <c r="M435" s="5"/>
      <c r="N435" s="6">
        <v>0</v>
      </c>
      <c r="O435" s="7">
        <f t="shared" si="3"/>
        <v>0</v>
      </c>
      <c r="P435" s="5"/>
      <c r="Q435" s="5"/>
    </row>
    <row r="436" spans="1:17" s="2" customFormat="1" ht="13.5">
      <c r="A436" s="17" t="s">
        <v>306</v>
      </c>
      <c r="B436" s="13">
        <v>0</v>
      </c>
      <c r="C436" s="14"/>
      <c r="E436" s="3">
        <f>B436/$E$3*$F$3</f>
        <v>0</v>
      </c>
      <c r="F436" s="3"/>
      <c r="H436" s="4">
        <v>0</v>
      </c>
      <c r="L436" s="5"/>
      <c r="M436" s="5"/>
      <c r="N436" s="6">
        <v>0</v>
      </c>
      <c r="O436" s="7">
        <f t="shared" si="3"/>
        <v>0</v>
      </c>
      <c r="P436" s="5"/>
      <c r="Q436" s="5"/>
    </row>
    <row r="437" spans="1:17" s="2" customFormat="1" ht="13.5">
      <c r="A437" s="5" t="s">
        <v>307</v>
      </c>
      <c r="B437" s="13">
        <v>13.1690983783784</v>
      </c>
      <c r="C437" s="14"/>
      <c r="E437" s="3">
        <f>B437/$E$3*$F$3</f>
        <v>6.429707106501186</v>
      </c>
      <c r="F437" s="3"/>
      <c r="H437" s="4">
        <v>101.554338780551</v>
      </c>
      <c r="L437" s="5"/>
      <c r="M437" s="5"/>
      <c r="N437" s="6">
        <v>101.554338780551</v>
      </c>
      <c r="O437" s="7">
        <f t="shared" si="3"/>
        <v>13.169098378378354</v>
      </c>
      <c r="P437" s="5"/>
      <c r="Q437" s="5"/>
    </row>
    <row r="438" spans="1:17" s="2" customFormat="1" ht="14.25">
      <c r="A438" s="17" t="s">
        <v>308</v>
      </c>
      <c r="B438" s="16">
        <v>13.1690983783784</v>
      </c>
      <c r="C438" s="14"/>
      <c r="E438" s="3">
        <f>B438/$E$3*$F$3</f>
        <v>6.429707106501186</v>
      </c>
      <c r="F438" s="3"/>
      <c r="H438" s="4">
        <v>101.554338780551</v>
      </c>
      <c r="L438" s="5"/>
      <c r="M438" s="5"/>
      <c r="N438" s="6">
        <v>101.554338780551</v>
      </c>
      <c r="O438" s="7">
        <f t="shared" si="3"/>
        <v>13.169098378378354</v>
      </c>
      <c r="P438" s="5"/>
      <c r="Q438" s="5"/>
    </row>
    <row r="439" spans="1:17" s="2" customFormat="1" ht="13.5">
      <c r="A439" s="17" t="s">
        <v>309</v>
      </c>
      <c r="B439" s="13">
        <v>0</v>
      </c>
      <c r="C439" s="14"/>
      <c r="E439" s="3">
        <f>B439/$E$3*$F$3</f>
        <v>0</v>
      </c>
      <c r="F439" s="3"/>
      <c r="H439" s="4">
        <v>0</v>
      </c>
      <c r="L439" s="5"/>
      <c r="M439" s="5"/>
      <c r="N439" s="6">
        <v>0</v>
      </c>
      <c r="O439" s="7">
        <f t="shared" si="3"/>
        <v>0</v>
      </c>
      <c r="P439" s="5"/>
      <c r="Q439" s="5"/>
    </row>
    <row r="440" spans="1:17" s="2" customFormat="1" ht="13.5">
      <c r="A440" s="17" t="s">
        <v>310</v>
      </c>
      <c r="B440" s="13">
        <v>0</v>
      </c>
      <c r="C440" s="14"/>
      <c r="E440" s="3">
        <f>B440/$E$3*$F$3</f>
        <v>0</v>
      </c>
      <c r="F440" s="3"/>
      <c r="H440" s="4">
        <v>0</v>
      </c>
      <c r="L440" s="5"/>
      <c r="M440" s="5"/>
      <c r="N440" s="6">
        <v>0</v>
      </c>
      <c r="O440" s="7">
        <f t="shared" si="3"/>
        <v>0</v>
      </c>
      <c r="P440" s="5"/>
      <c r="Q440" s="5"/>
    </row>
    <row r="441" spans="1:17" s="2" customFormat="1" ht="13.5">
      <c r="A441" s="15" t="s">
        <v>311</v>
      </c>
      <c r="B441" s="13">
        <v>1.51951135135135</v>
      </c>
      <c r="C441" s="14"/>
      <c r="E441" s="3">
        <f>B441/$E$3*$F$3</f>
        <v>0.7418892815193658</v>
      </c>
      <c r="F441" s="3"/>
      <c r="H441" s="4">
        <v>11.7178083208328</v>
      </c>
      <c r="L441" s="5"/>
      <c r="M441" s="5"/>
      <c r="N441" s="6">
        <v>11.7178083208328</v>
      </c>
      <c r="O441" s="7">
        <f t="shared" si="3"/>
        <v>1.5195113513513474</v>
      </c>
      <c r="P441" s="5"/>
      <c r="Q441" s="5"/>
    </row>
    <row r="442" spans="1:17" s="2" customFormat="1" ht="13.5">
      <c r="A442" s="15" t="s">
        <v>312</v>
      </c>
      <c r="B442" s="13">
        <v>0</v>
      </c>
      <c r="C442" s="14"/>
      <c r="E442" s="3">
        <f>B442/$E$3*$F$3</f>
        <v>0</v>
      </c>
      <c r="F442" s="3"/>
      <c r="H442" s="4">
        <v>0</v>
      </c>
      <c r="L442" s="5"/>
      <c r="M442" s="5"/>
      <c r="N442" s="6">
        <v>0</v>
      </c>
      <c r="O442" s="7">
        <f t="shared" si="3"/>
        <v>0</v>
      </c>
      <c r="P442" s="5"/>
      <c r="Q442" s="5"/>
    </row>
    <row r="443" spans="1:17" s="2" customFormat="1" ht="13.5">
      <c r="A443" s="17" t="s">
        <v>313</v>
      </c>
      <c r="B443" s="13">
        <v>0</v>
      </c>
      <c r="C443" s="14"/>
      <c r="E443" s="3">
        <f>B443/$E$3*$F$3</f>
        <v>0</v>
      </c>
      <c r="F443" s="3"/>
      <c r="H443" s="4">
        <v>0</v>
      </c>
      <c r="L443" s="5"/>
      <c r="M443" s="5"/>
      <c r="N443" s="6">
        <v>0</v>
      </c>
      <c r="O443" s="7">
        <f t="shared" si="3"/>
        <v>0</v>
      </c>
      <c r="P443" s="5"/>
      <c r="Q443" s="5"/>
    </row>
    <row r="444" spans="1:17" s="2" customFormat="1" ht="13.5">
      <c r="A444" s="17" t="s">
        <v>314</v>
      </c>
      <c r="B444" s="13">
        <v>0</v>
      </c>
      <c r="C444" s="14"/>
      <c r="E444" s="3">
        <f>B444/$E$3*$F$3</f>
        <v>0</v>
      </c>
      <c r="F444" s="3"/>
      <c r="H444" s="4">
        <v>0</v>
      </c>
      <c r="L444" s="5"/>
      <c r="M444" s="5"/>
      <c r="N444" s="6">
        <v>0</v>
      </c>
      <c r="O444" s="7">
        <f t="shared" si="3"/>
        <v>0</v>
      </c>
      <c r="P444" s="5"/>
      <c r="Q444" s="5"/>
    </row>
    <row r="445" spans="1:17" s="2" customFormat="1" ht="14.25">
      <c r="A445" s="17" t="s">
        <v>315</v>
      </c>
      <c r="B445" s="16">
        <v>1.51951135135135</v>
      </c>
      <c r="C445" s="14"/>
      <c r="E445" s="3">
        <f>B445/$E$3*$F$3</f>
        <v>0.7418892815193658</v>
      </c>
      <c r="F445" s="3"/>
      <c r="H445" s="4">
        <v>11.7178083208328</v>
      </c>
      <c r="L445" s="5"/>
      <c r="M445" s="5"/>
      <c r="N445" s="6">
        <v>11.7178083208328</v>
      </c>
      <c r="O445" s="7">
        <f t="shared" si="3"/>
        <v>1.5195113513513474</v>
      </c>
      <c r="P445" s="5"/>
      <c r="Q445" s="5"/>
    </row>
    <row r="446" spans="1:17" s="2" customFormat="1" ht="13.5">
      <c r="A446" s="5" t="s">
        <v>316</v>
      </c>
      <c r="B446" s="13">
        <f>B447+B463+B471+B482+B491+B499</f>
        <v>6873.889999999997</v>
      </c>
      <c r="C446" s="14"/>
      <c r="E446" s="3">
        <f>B446/$E$3*$F$3</f>
        <v>3356.1218932703964</v>
      </c>
      <c r="F446" s="3"/>
      <c r="H446" s="4">
        <v>5983.40587382526</v>
      </c>
      <c r="L446" s="5"/>
      <c r="M446" s="5"/>
      <c r="N446" s="6">
        <v>5983.40587382526</v>
      </c>
      <c r="O446" s="7">
        <v>6873.89</v>
      </c>
      <c r="P446" s="5"/>
      <c r="Q446" s="5"/>
    </row>
    <row r="447" spans="1:17" s="2" customFormat="1" ht="13.5">
      <c r="A447" s="5" t="s">
        <v>317</v>
      </c>
      <c r="B447" s="13">
        <v>4073.85255569155</v>
      </c>
      <c r="C447" s="14"/>
      <c r="E447" s="3">
        <f>B447/$E$3*$F$3</f>
        <v>1989.0259739553549</v>
      </c>
      <c r="F447" s="3"/>
      <c r="H447" s="4">
        <v>3546.10174309203</v>
      </c>
      <c r="L447" s="5"/>
      <c r="M447" s="5"/>
      <c r="N447" s="6">
        <v>3546.10174309203</v>
      </c>
      <c r="O447" s="7">
        <f aca="true" t="shared" si="4" ref="O447:O502">N447/$N$446*$O$446</f>
        <v>4073.852555691552</v>
      </c>
      <c r="P447" s="5"/>
      <c r="Q447" s="5"/>
    </row>
    <row r="448" spans="1:17" s="2" customFormat="1" ht="13.5">
      <c r="A448" s="5" t="s">
        <v>10</v>
      </c>
      <c r="B448" s="13">
        <v>1760.11969155447</v>
      </c>
      <c r="C448" s="14"/>
      <c r="E448" s="3">
        <f>B448/$E$3*$F$3</f>
        <v>859.3643819732781</v>
      </c>
      <c r="F448" s="3"/>
      <c r="H448" s="4">
        <v>1532.10343794889</v>
      </c>
      <c r="L448" s="5"/>
      <c r="M448" s="5"/>
      <c r="N448" s="6">
        <v>1532.10343794889</v>
      </c>
      <c r="O448" s="7">
        <f t="shared" si="4"/>
        <v>1760.1196915544656</v>
      </c>
      <c r="P448" s="5"/>
      <c r="Q448" s="5"/>
    </row>
    <row r="449" spans="1:17" s="2" customFormat="1" ht="13.5">
      <c r="A449" s="5" t="s">
        <v>12</v>
      </c>
      <c r="B449" s="13">
        <v>1235.67357568339</v>
      </c>
      <c r="C449" s="14"/>
      <c r="E449" s="3">
        <f>B449/$E$3*$F$3</f>
        <v>603.3077544573366</v>
      </c>
      <c r="F449" s="3"/>
      <c r="H449" s="4">
        <v>1075.59715544978</v>
      </c>
      <c r="L449" s="5"/>
      <c r="M449" s="5"/>
      <c r="N449" s="6">
        <v>1075.59715544978</v>
      </c>
      <c r="O449" s="7">
        <f t="shared" si="4"/>
        <v>1235.6735756833953</v>
      </c>
      <c r="P449" s="5"/>
      <c r="Q449" s="5"/>
    </row>
    <row r="450" spans="1:17" s="2" customFormat="1" ht="13.5">
      <c r="A450" s="5" t="s">
        <v>14</v>
      </c>
      <c r="B450" s="13">
        <v>0</v>
      </c>
      <c r="C450" s="14"/>
      <c r="E450" s="3">
        <f>B450/$E$3*$F$3</f>
        <v>0</v>
      </c>
      <c r="F450" s="3"/>
      <c r="H450" s="4">
        <v>0</v>
      </c>
      <c r="L450" s="5"/>
      <c r="M450" s="5"/>
      <c r="N450" s="6">
        <v>0</v>
      </c>
      <c r="O450" s="7">
        <f t="shared" si="4"/>
        <v>0</v>
      </c>
      <c r="P450" s="5"/>
      <c r="Q450" s="5"/>
    </row>
    <row r="451" spans="1:17" s="2" customFormat="1" ht="13.5">
      <c r="A451" s="5" t="s">
        <v>318</v>
      </c>
      <c r="B451" s="13">
        <v>61.6995430436557</v>
      </c>
      <c r="C451" s="14"/>
      <c r="E451" s="3">
        <f>B451/$E$3*$F$3</f>
        <v>30.12430911952216</v>
      </c>
      <c r="F451" s="3"/>
      <c r="H451" s="4">
        <v>53.7066214704838</v>
      </c>
      <c r="L451" s="5"/>
      <c r="M451" s="5"/>
      <c r="N451" s="6">
        <v>53.7066214704838</v>
      </c>
      <c r="O451" s="7">
        <f t="shared" si="4"/>
        <v>61.6995430436557</v>
      </c>
      <c r="P451" s="5"/>
      <c r="Q451" s="5"/>
    </row>
    <row r="452" spans="1:17" s="2" customFormat="1" ht="13.5">
      <c r="A452" s="5" t="s">
        <v>319</v>
      </c>
      <c r="B452" s="13">
        <v>126.203610771114</v>
      </c>
      <c r="C452" s="14"/>
      <c r="E452" s="3">
        <f>B452/$E$3*$F$3</f>
        <v>61.61790501720445</v>
      </c>
      <c r="F452" s="3"/>
      <c r="H452" s="4">
        <v>109.854453007808</v>
      </c>
      <c r="L452" s="5"/>
      <c r="M452" s="5"/>
      <c r="N452" s="6">
        <v>109.854453007808</v>
      </c>
      <c r="O452" s="7">
        <f t="shared" si="4"/>
        <v>126.20361077111417</v>
      </c>
      <c r="P452" s="5"/>
      <c r="Q452" s="5"/>
    </row>
    <row r="453" spans="1:17" s="2" customFormat="1" ht="13.5">
      <c r="A453" s="5" t="s">
        <v>320</v>
      </c>
      <c r="B453" s="13">
        <v>0</v>
      </c>
      <c r="C453" s="14"/>
      <c r="E453" s="3">
        <f>B453/$E$3*$F$3</f>
        <v>0</v>
      </c>
      <c r="F453" s="3"/>
      <c r="H453" s="4">
        <v>0</v>
      </c>
      <c r="L453" s="5"/>
      <c r="M453" s="5"/>
      <c r="N453" s="6">
        <v>0</v>
      </c>
      <c r="O453" s="7">
        <f t="shared" si="4"/>
        <v>0</v>
      </c>
      <c r="P453" s="5"/>
      <c r="Q453" s="5"/>
    </row>
    <row r="454" spans="1:17" s="2" customFormat="1" ht="13.5">
      <c r="A454" s="5" t="s">
        <v>321</v>
      </c>
      <c r="B454" s="13">
        <v>87.5011701346389</v>
      </c>
      <c r="C454" s="14"/>
      <c r="E454" s="3">
        <f>B454/$E$3*$F$3</f>
        <v>42.72174747859502</v>
      </c>
      <c r="F454" s="3"/>
      <c r="H454" s="4">
        <v>76.1657540854134</v>
      </c>
      <c r="L454" s="5"/>
      <c r="M454" s="5"/>
      <c r="N454" s="6">
        <v>76.1657540854134</v>
      </c>
      <c r="O454" s="7">
        <f t="shared" si="4"/>
        <v>87.50117013463898</v>
      </c>
      <c r="P454" s="5"/>
      <c r="Q454" s="5"/>
    </row>
    <row r="455" spans="1:17" s="2" customFormat="1" ht="13.5">
      <c r="A455" s="5" t="s">
        <v>322</v>
      </c>
      <c r="B455" s="13">
        <v>5.60904936760506</v>
      </c>
      <c r="C455" s="14"/>
      <c r="E455" s="3">
        <f>B455/$E$3*$F$3</f>
        <v>2.7385735563201945</v>
      </c>
      <c r="F455" s="3"/>
      <c r="H455" s="4">
        <v>4.88242013368034</v>
      </c>
      <c r="L455" s="5"/>
      <c r="M455" s="5"/>
      <c r="N455" s="6">
        <v>4.88242013368034</v>
      </c>
      <c r="O455" s="7">
        <f t="shared" si="4"/>
        <v>5.609049367605057</v>
      </c>
      <c r="P455" s="5"/>
      <c r="Q455" s="5"/>
    </row>
    <row r="456" spans="1:17" s="2" customFormat="1" ht="13.5">
      <c r="A456" s="5" t="s">
        <v>323</v>
      </c>
      <c r="B456" s="13">
        <v>14.5835283557732</v>
      </c>
      <c r="C456" s="14"/>
      <c r="E456" s="3">
        <f>B456/$E$3*$F$3</f>
        <v>7.120291246432527</v>
      </c>
      <c r="F456" s="3"/>
      <c r="H456" s="4">
        <v>12.6942923475689</v>
      </c>
      <c r="L456" s="5"/>
      <c r="M456" s="5"/>
      <c r="N456" s="6">
        <v>12.6942923475689</v>
      </c>
      <c r="O456" s="7">
        <f t="shared" si="4"/>
        <v>14.583528355773167</v>
      </c>
      <c r="P456" s="5"/>
      <c r="Q456" s="5"/>
    </row>
    <row r="457" spans="1:17" s="2" customFormat="1" ht="13.5">
      <c r="A457" s="5" t="s">
        <v>324</v>
      </c>
      <c r="B457" s="13">
        <v>35.8979159526724</v>
      </c>
      <c r="C457" s="14"/>
      <c r="E457" s="3">
        <f>B457/$E$3*$F$3</f>
        <v>17.526870760449253</v>
      </c>
      <c r="F457" s="3"/>
      <c r="H457" s="4">
        <v>31.2474888555542</v>
      </c>
      <c r="L457" s="5"/>
      <c r="M457" s="5"/>
      <c r="N457" s="6">
        <v>31.2474888555542</v>
      </c>
      <c r="O457" s="7">
        <f t="shared" si="4"/>
        <v>35.89791595267239</v>
      </c>
      <c r="P457" s="5"/>
      <c r="Q457" s="5"/>
    </row>
    <row r="458" spans="1:17" s="2" customFormat="1" ht="13.5">
      <c r="A458" s="5" t="s">
        <v>325</v>
      </c>
      <c r="B458" s="13">
        <v>152.566142798858</v>
      </c>
      <c r="C458" s="14"/>
      <c r="E458" s="3">
        <f>B458/$E$3*$F$3</f>
        <v>74.48920073190948</v>
      </c>
      <c r="F458" s="3"/>
      <c r="H458" s="4">
        <v>132.801827636105</v>
      </c>
      <c r="L458" s="5"/>
      <c r="M458" s="5"/>
      <c r="N458" s="6">
        <v>132.801827636105</v>
      </c>
      <c r="O458" s="7">
        <f t="shared" si="4"/>
        <v>152.56614279885724</v>
      </c>
      <c r="P458" s="5"/>
      <c r="Q458" s="5"/>
    </row>
    <row r="459" spans="1:17" s="2" customFormat="1" ht="13.5">
      <c r="A459" s="5" t="s">
        <v>326</v>
      </c>
      <c r="B459" s="13">
        <v>5.60904936760506</v>
      </c>
      <c r="C459" s="14"/>
      <c r="E459" s="3">
        <f>B459/$E$3*$F$3</f>
        <v>2.7385735563201945</v>
      </c>
      <c r="F459" s="3"/>
      <c r="H459" s="4">
        <v>4.88242013368034</v>
      </c>
      <c r="L459" s="5"/>
      <c r="M459" s="5"/>
      <c r="N459" s="6">
        <v>4.88242013368034</v>
      </c>
      <c r="O459" s="7">
        <f t="shared" si="4"/>
        <v>5.609049367605057</v>
      </c>
      <c r="P459" s="5"/>
      <c r="Q459" s="5"/>
    </row>
    <row r="460" spans="1:17" s="2" customFormat="1" ht="13.5">
      <c r="A460" s="5" t="s">
        <v>327</v>
      </c>
      <c r="B460" s="13">
        <v>46.555109751122</v>
      </c>
      <c r="C460" s="14"/>
      <c r="E460" s="3">
        <f>B460/$E$3*$F$3</f>
        <v>22.730160517457612</v>
      </c>
      <c r="F460" s="3"/>
      <c r="H460" s="4">
        <v>40.5240871095469</v>
      </c>
      <c r="L460" s="5"/>
      <c r="M460" s="5"/>
      <c r="N460" s="6">
        <v>40.5240871095469</v>
      </c>
      <c r="O460" s="7">
        <f t="shared" si="4"/>
        <v>46.55510975112205</v>
      </c>
      <c r="P460" s="5"/>
      <c r="Q460" s="5"/>
    </row>
    <row r="461" spans="1:17" s="2" customFormat="1" ht="13.5">
      <c r="A461" s="5" t="s">
        <v>328</v>
      </c>
      <c r="B461" s="13">
        <v>0</v>
      </c>
      <c r="C461" s="14"/>
      <c r="E461" s="3">
        <f>B461/$E$3*$F$3</f>
        <v>0</v>
      </c>
      <c r="F461" s="3"/>
      <c r="H461" s="4">
        <v>0</v>
      </c>
      <c r="L461" s="5"/>
      <c r="M461" s="5"/>
      <c r="N461" s="6">
        <v>0</v>
      </c>
      <c r="O461" s="7">
        <f t="shared" si="4"/>
        <v>0</v>
      </c>
      <c r="P461" s="5"/>
      <c r="Q461" s="5"/>
    </row>
    <row r="462" spans="1:17" s="2" customFormat="1" ht="13.5">
      <c r="A462" s="5" t="s">
        <v>329</v>
      </c>
      <c r="B462" s="13">
        <v>541.834168910649</v>
      </c>
      <c r="C462" s="14"/>
      <c r="E462" s="3">
        <f>B462/$E$3*$F$3</f>
        <v>264.54620554053093</v>
      </c>
      <c r="F462" s="3"/>
      <c r="H462" s="4">
        <v>471.641784913521</v>
      </c>
      <c r="L462" s="5"/>
      <c r="M462" s="5"/>
      <c r="N462" s="6">
        <v>471.641784913521</v>
      </c>
      <c r="O462" s="7">
        <f t="shared" si="4"/>
        <v>541.8341689106487</v>
      </c>
      <c r="P462" s="5"/>
      <c r="Q462" s="5"/>
    </row>
    <row r="463" spans="1:17" s="2" customFormat="1" ht="13.5">
      <c r="A463" s="5" t="s">
        <v>330</v>
      </c>
      <c r="B463" s="13">
        <v>1306.90850265198</v>
      </c>
      <c r="C463" s="14"/>
      <c r="E463" s="3">
        <f>B463/$E$3*$F$3</f>
        <v>638.0876386226058</v>
      </c>
      <c r="F463" s="3"/>
      <c r="H463" s="4">
        <v>1137.60389114752</v>
      </c>
      <c r="L463" s="5"/>
      <c r="M463" s="5"/>
      <c r="N463" s="6">
        <v>1137.60389114752</v>
      </c>
      <c r="O463" s="7">
        <f t="shared" si="4"/>
        <v>1306.908502651979</v>
      </c>
      <c r="P463" s="5"/>
      <c r="Q463" s="5"/>
    </row>
    <row r="464" spans="1:17" s="2" customFormat="1" ht="13.5">
      <c r="A464" s="5" t="s">
        <v>10</v>
      </c>
      <c r="B464" s="13">
        <v>340.469296613627</v>
      </c>
      <c r="C464" s="14"/>
      <c r="E464" s="3">
        <f>B464/$E$3*$F$3</f>
        <v>166.23141486863577</v>
      </c>
      <c r="F464" s="3"/>
      <c r="H464" s="4">
        <v>296.362902114397</v>
      </c>
      <c r="L464" s="5"/>
      <c r="M464" s="5"/>
      <c r="N464" s="6">
        <v>296.362902114397</v>
      </c>
      <c r="O464" s="7">
        <f t="shared" si="4"/>
        <v>340.46929661362736</v>
      </c>
      <c r="P464" s="5"/>
      <c r="Q464" s="5"/>
    </row>
    <row r="465" spans="1:17" s="2" customFormat="1" ht="13.5">
      <c r="A465" s="5" t="s">
        <v>12</v>
      </c>
      <c r="B465" s="13">
        <v>240.628217870257</v>
      </c>
      <c r="C465" s="14"/>
      <c r="E465" s="3">
        <f>B465/$E$3*$F$3</f>
        <v>117.4848055661363</v>
      </c>
      <c r="F465" s="3"/>
      <c r="H465" s="4">
        <v>209.455823734887</v>
      </c>
      <c r="L465" s="5"/>
      <c r="M465" s="5"/>
      <c r="N465" s="6">
        <v>209.455823734887</v>
      </c>
      <c r="O465" s="7">
        <f t="shared" si="4"/>
        <v>240.6282178702574</v>
      </c>
      <c r="P465" s="5"/>
      <c r="Q465" s="5"/>
    </row>
    <row r="466" spans="1:17" s="2" customFormat="1" ht="13.5">
      <c r="A466" s="5" t="s">
        <v>14</v>
      </c>
      <c r="B466" s="13">
        <v>0</v>
      </c>
      <c r="C466" s="14"/>
      <c r="E466" s="3">
        <f>B466/$E$3*$F$3</f>
        <v>0</v>
      </c>
      <c r="F466" s="3"/>
      <c r="H466" s="4">
        <v>0</v>
      </c>
      <c r="L466" s="5"/>
      <c r="M466" s="5"/>
      <c r="N466" s="6">
        <v>0</v>
      </c>
      <c r="O466" s="7">
        <f t="shared" si="4"/>
        <v>0</v>
      </c>
      <c r="P466" s="5"/>
      <c r="Q466" s="5"/>
    </row>
    <row r="467" spans="1:17" s="2" customFormat="1" ht="13.5">
      <c r="A467" s="5" t="s">
        <v>331</v>
      </c>
      <c r="B467" s="13">
        <v>375.806307629539</v>
      </c>
      <c r="C467" s="14"/>
      <c r="E467" s="3">
        <f>B467/$E$3*$F$3</f>
        <v>183.48442827345303</v>
      </c>
      <c r="F467" s="3"/>
      <c r="H467" s="4">
        <v>327.122148956583</v>
      </c>
      <c r="L467" s="5"/>
      <c r="M467" s="5"/>
      <c r="N467" s="6">
        <v>327.122148956583</v>
      </c>
      <c r="O467" s="7">
        <f t="shared" si="4"/>
        <v>375.806307629539</v>
      </c>
      <c r="P467" s="5"/>
      <c r="Q467" s="5"/>
    </row>
    <row r="468" spans="1:17" s="2" customFormat="1" ht="13.5">
      <c r="A468" s="5" t="s">
        <v>332</v>
      </c>
      <c r="B468" s="13">
        <v>60.0168282333741</v>
      </c>
      <c r="C468" s="14"/>
      <c r="E468" s="3">
        <f>B468/$E$3*$F$3</f>
        <v>29.30273705262606</v>
      </c>
      <c r="F468" s="3"/>
      <c r="H468" s="4">
        <v>52.2418954303797</v>
      </c>
      <c r="L468" s="5"/>
      <c r="M468" s="5"/>
      <c r="N468" s="6">
        <v>52.2418954303797</v>
      </c>
      <c r="O468" s="7">
        <f t="shared" si="4"/>
        <v>60.01682823337417</v>
      </c>
      <c r="P468" s="5"/>
      <c r="Q468" s="5"/>
    </row>
    <row r="469" spans="1:17" s="2" customFormat="1" ht="13.5">
      <c r="A469" s="5" t="s">
        <v>333</v>
      </c>
      <c r="B469" s="13">
        <v>0</v>
      </c>
      <c r="C469" s="14"/>
      <c r="E469" s="3">
        <f>B469/$E$3*$F$3</f>
        <v>0</v>
      </c>
      <c r="F469" s="3"/>
      <c r="H469" s="4">
        <v>0</v>
      </c>
      <c r="L469" s="5"/>
      <c r="M469" s="5"/>
      <c r="N469" s="6">
        <v>0</v>
      </c>
      <c r="O469" s="7">
        <f t="shared" si="4"/>
        <v>0</v>
      </c>
      <c r="P469" s="5"/>
      <c r="Q469" s="5"/>
    </row>
    <row r="470" spans="1:17" s="2" customFormat="1" ht="13.5">
      <c r="A470" s="5" t="s">
        <v>334</v>
      </c>
      <c r="B470" s="13">
        <v>289.987852305182</v>
      </c>
      <c r="C470" s="14"/>
      <c r="E470" s="3">
        <f>B470/$E$3*$F$3</f>
        <v>141.58425286175427</v>
      </c>
      <c r="F470" s="3"/>
      <c r="H470" s="4">
        <v>252.421120911274</v>
      </c>
      <c r="L470" s="5"/>
      <c r="M470" s="5"/>
      <c r="N470" s="6">
        <v>252.421120911274</v>
      </c>
      <c r="O470" s="7">
        <f t="shared" si="4"/>
        <v>289.9878523051819</v>
      </c>
      <c r="P470" s="5"/>
      <c r="Q470" s="5"/>
    </row>
    <row r="471" spans="1:17" s="2" customFormat="1" ht="13.5">
      <c r="A471" s="5" t="s">
        <v>335</v>
      </c>
      <c r="B471" s="13">
        <v>164.345146470828</v>
      </c>
      <c r="C471" s="14"/>
      <c r="E471" s="3">
        <f>B471/$E$3*$F$3</f>
        <v>80.24020520018159</v>
      </c>
      <c r="F471" s="3"/>
      <c r="H471" s="4">
        <v>143.054909916834</v>
      </c>
      <c r="L471" s="5"/>
      <c r="M471" s="5"/>
      <c r="N471" s="6">
        <v>143.054909916834</v>
      </c>
      <c r="O471" s="7">
        <f t="shared" si="4"/>
        <v>164.34514647082818</v>
      </c>
      <c r="P471" s="5"/>
      <c r="Q471" s="5"/>
    </row>
    <row r="472" spans="1:17" s="2" customFormat="1" ht="13.5">
      <c r="A472" s="5" t="s">
        <v>10</v>
      </c>
      <c r="B472" s="13">
        <v>93.6711244390045</v>
      </c>
      <c r="C472" s="14"/>
      <c r="E472" s="3">
        <f>B472/$E$3*$F$3</f>
        <v>45.73417839054725</v>
      </c>
      <c r="F472" s="3"/>
      <c r="H472" s="4">
        <v>81.5364162324617</v>
      </c>
      <c r="L472" s="5"/>
      <c r="M472" s="5"/>
      <c r="N472" s="6">
        <v>81.5364162324617</v>
      </c>
      <c r="O472" s="7">
        <f t="shared" si="4"/>
        <v>93.67112443900447</v>
      </c>
      <c r="P472" s="5"/>
      <c r="Q472" s="5"/>
    </row>
    <row r="473" spans="1:17" s="2" customFormat="1" ht="13.5">
      <c r="A473" s="5" t="s">
        <v>12</v>
      </c>
      <c r="B473" s="13">
        <v>30.2888665850673</v>
      </c>
      <c r="C473" s="14"/>
      <c r="E473" s="3">
        <f>B473/$E$3*$F$3</f>
        <v>14.788297204129039</v>
      </c>
      <c r="F473" s="3"/>
      <c r="H473" s="4">
        <v>26.3650687218739</v>
      </c>
      <c r="L473" s="5"/>
      <c r="M473" s="5"/>
      <c r="N473" s="6">
        <v>26.3650687218739</v>
      </c>
      <c r="O473" s="7">
        <f t="shared" si="4"/>
        <v>30.288866585067378</v>
      </c>
      <c r="P473" s="5"/>
      <c r="Q473" s="5"/>
    </row>
    <row r="474" spans="1:17" s="2" customFormat="1" ht="13.5">
      <c r="A474" s="5" t="s">
        <v>14</v>
      </c>
      <c r="B474" s="13">
        <v>0</v>
      </c>
      <c r="C474" s="14"/>
      <c r="E474" s="3">
        <f>B474/$E$3*$F$3</f>
        <v>0</v>
      </c>
      <c r="F474" s="3"/>
      <c r="H474" s="4">
        <v>0</v>
      </c>
      <c r="L474" s="5"/>
      <c r="M474" s="5"/>
      <c r="N474" s="6">
        <v>0</v>
      </c>
      <c r="O474" s="7">
        <f t="shared" si="4"/>
        <v>0</v>
      </c>
      <c r="P474" s="5"/>
      <c r="Q474" s="5"/>
    </row>
    <row r="475" spans="1:17" s="2" customFormat="1" ht="13.5">
      <c r="A475" s="5" t="s">
        <v>336</v>
      </c>
      <c r="B475" s="13">
        <v>0</v>
      </c>
      <c r="C475" s="14"/>
      <c r="E475" s="3">
        <f>B475/$E$3*$F$3</f>
        <v>0</v>
      </c>
      <c r="F475" s="3"/>
      <c r="H475" s="4">
        <v>0</v>
      </c>
      <c r="L475" s="5"/>
      <c r="M475" s="5"/>
      <c r="N475" s="6">
        <v>0</v>
      </c>
      <c r="O475" s="7">
        <f t="shared" si="4"/>
        <v>0</v>
      </c>
      <c r="P475" s="5"/>
      <c r="Q475" s="5"/>
    </row>
    <row r="476" spans="1:17" s="2" customFormat="1" ht="13.5">
      <c r="A476" s="5" t="s">
        <v>337</v>
      </c>
      <c r="B476" s="13">
        <v>0</v>
      </c>
      <c r="C476" s="14"/>
      <c r="E476" s="3">
        <f>B476/$E$3*$F$3</f>
        <v>0</v>
      </c>
      <c r="F476" s="3"/>
      <c r="H476" s="4">
        <v>0</v>
      </c>
      <c r="L476" s="5"/>
      <c r="M476" s="5"/>
      <c r="N476" s="6">
        <v>0</v>
      </c>
      <c r="O476" s="7">
        <f t="shared" si="4"/>
        <v>0</v>
      </c>
      <c r="P476" s="5"/>
      <c r="Q476" s="5"/>
    </row>
    <row r="477" spans="1:17" s="2" customFormat="1" ht="13.5">
      <c r="A477" s="5" t="s">
        <v>338</v>
      </c>
      <c r="B477" s="13">
        <v>0</v>
      </c>
      <c r="C477" s="14"/>
      <c r="E477" s="3">
        <f>B477/$E$3*$F$3</f>
        <v>0</v>
      </c>
      <c r="F477" s="3"/>
      <c r="H477" s="4">
        <v>0</v>
      </c>
      <c r="L477" s="5"/>
      <c r="M477" s="5"/>
      <c r="N477" s="6">
        <v>0</v>
      </c>
      <c r="O477" s="7">
        <f t="shared" si="4"/>
        <v>0</v>
      </c>
      <c r="P477" s="5"/>
      <c r="Q477" s="5"/>
    </row>
    <row r="478" spans="1:17" s="2" customFormat="1" ht="13.5">
      <c r="A478" s="5" t="s">
        <v>339</v>
      </c>
      <c r="B478" s="13">
        <v>5.60904936760506</v>
      </c>
      <c r="C478" s="14"/>
      <c r="E478" s="3">
        <f>B478/$E$3*$F$3</f>
        <v>2.7385735563201945</v>
      </c>
      <c r="F478" s="3"/>
      <c r="H478" s="4">
        <v>4.88242013368034</v>
      </c>
      <c r="L478" s="5"/>
      <c r="M478" s="5"/>
      <c r="N478" s="6">
        <v>4.88242013368034</v>
      </c>
      <c r="O478" s="7">
        <f t="shared" si="4"/>
        <v>5.609049367605057</v>
      </c>
      <c r="P478" s="5"/>
      <c r="Q478" s="5"/>
    </row>
    <row r="479" spans="1:17" s="2" customFormat="1" ht="13.5">
      <c r="A479" s="5" t="s">
        <v>340</v>
      </c>
      <c r="B479" s="13">
        <v>29.1670567115463</v>
      </c>
      <c r="C479" s="14"/>
      <c r="E479" s="3">
        <f>B479/$E$3*$F$3</f>
        <v>14.240582492865007</v>
      </c>
      <c r="F479" s="3"/>
      <c r="H479" s="4">
        <v>25.3885846951378</v>
      </c>
      <c r="L479" s="5"/>
      <c r="M479" s="5"/>
      <c r="N479" s="6">
        <v>25.3885846951378</v>
      </c>
      <c r="O479" s="7">
        <f t="shared" si="4"/>
        <v>29.167056711546334</v>
      </c>
      <c r="P479" s="5"/>
      <c r="Q479" s="5"/>
    </row>
    <row r="480" spans="1:17" s="2" customFormat="1" ht="13.5">
      <c r="A480" s="5" t="s">
        <v>341</v>
      </c>
      <c r="B480" s="13">
        <v>0</v>
      </c>
      <c r="C480" s="14"/>
      <c r="E480" s="3">
        <f>B480/$E$3*$F$3</f>
        <v>0</v>
      </c>
      <c r="F480" s="3"/>
      <c r="H480" s="4">
        <v>0</v>
      </c>
      <c r="L480" s="5"/>
      <c r="M480" s="5"/>
      <c r="N480" s="6">
        <v>0</v>
      </c>
      <c r="O480" s="7">
        <f t="shared" si="4"/>
        <v>0</v>
      </c>
      <c r="P480" s="5"/>
      <c r="Q480" s="5"/>
    </row>
    <row r="481" spans="1:17" s="2" customFormat="1" ht="13.5">
      <c r="A481" s="5" t="s">
        <v>342</v>
      </c>
      <c r="B481" s="13">
        <v>5.60904936760506</v>
      </c>
      <c r="C481" s="14"/>
      <c r="E481" s="3">
        <f>B481/$E$3*$F$3</f>
        <v>2.7385735563201945</v>
      </c>
      <c r="F481" s="3"/>
      <c r="H481" s="4">
        <v>4.88242013368034</v>
      </c>
      <c r="L481" s="5"/>
      <c r="M481" s="5"/>
      <c r="N481" s="6">
        <v>4.88242013368034</v>
      </c>
      <c r="O481" s="7">
        <f t="shared" si="4"/>
        <v>5.609049367605057</v>
      </c>
      <c r="P481" s="5"/>
      <c r="Q481" s="5"/>
    </row>
    <row r="482" spans="1:17" s="2" customFormat="1" ht="13.5">
      <c r="A482" s="5" t="s">
        <v>343</v>
      </c>
      <c r="B482" s="13">
        <v>465.55109751122</v>
      </c>
      <c r="C482" s="14"/>
      <c r="E482" s="3">
        <f>B482/$E$3*$F$3</f>
        <v>227.30160517457614</v>
      </c>
      <c r="F482" s="3"/>
      <c r="H482" s="4">
        <v>405.240871095469</v>
      </c>
      <c r="L482" s="5"/>
      <c r="M482" s="5"/>
      <c r="N482" s="6">
        <v>405.240871095469</v>
      </c>
      <c r="O482" s="7">
        <f t="shared" si="4"/>
        <v>465.5510975112206</v>
      </c>
      <c r="P482" s="5"/>
      <c r="Q482" s="5"/>
    </row>
    <row r="483" spans="1:17" s="2" customFormat="1" ht="13.5">
      <c r="A483" s="5" t="s">
        <v>10</v>
      </c>
      <c r="B483" s="13">
        <v>40.9460603835169</v>
      </c>
      <c r="C483" s="14"/>
      <c r="E483" s="3">
        <f>B483/$E$3*$F$3</f>
        <v>19.9915869611374</v>
      </c>
      <c r="F483" s="3"/>
      <c r="H483" s="4">
        <v>35.6416669758665</v>
      </c>
      <c r="L483" s="5"/>
      <c r="M483" s="5"/>
      <c r="N483" s="6">
        <v>35.6416669758665</v>
      </c>
      <c r="O483" s="7">
        <f t="shared" si="4"/>
        <v>40.94606038351694</v>
      </c>
      <c r="P483" s="5"/>
      <c r="Q483" s="5"/>
    </row>
    <row r="484" spans="1:17" s="2" customFormat="1" ht="13.5">
      <c r="A484" s="5" t="s">
        <v>12</v>
      </c>
      <c r="B484" s="13">
        <v>211.461161158711</v>
      </c>
      <c r="C484" s="14"/>
      <c r="E484" s="3">
        <f>B484/$E$3*$F$3</f>
        <v>103.24422307327146</v>
      </c>
      <c r="F484" s="3"/>
      <c r="H484" s="4">
        <v>184.067239039749</v>
      </c>
      <c r="L484" s="5"/>
      <c r="M484" s="5"/>
      <c r="N484" s="6">
        <v>184.067239039749</v>
      </c>
      <c r="O484" s="7">
        <f t="shared" si="4"/>
        <v>211.46116115871087</v>
      </c>
      <c r="P484" s="5"/>
      <c r="Q484" s="5"/>
    </row>
    <row r="485" spans="1:17" s="2" customFormat="1" ht="13.5">
      <c r="A485" s="5" t="s">
        <v>14</v>
      </c>
      <c r="B485" s="13">
        <v>0</v>
      </c>
      <c r="C485" s="14"/>
      <c r="E485" s="3">
        <f>B485/$E$3*$F$3</f>
        <v>0</v>
      </c>
      <c r="F485" s="3"/>
      <c r="H485" s="4">
        <v>0</v>
      </c>
      <c r="L485" s="5"/>
      <c r="M485" s="5"/>
      <c r="N485" s="6">
        <v>0</v>
      </c>
      <c r="O485" s="7">
        <f t="shared" si="4"/>
        <v>0</v>
      </c>
      <c r="P485" s="5"/>
      <c r="Q485" s="5"/>
    </row>
    <row r="486" spans="1:17" s="2" customFormat="1" ht="13.5">
      <c r="A486" s="5" t="s">
        <v>344</v>
      </c>
      <c r="B486" s="13">
        <v>73.4785467156263</v>
      </c>
      <c r="C486" s="14"/>
      <c r="E486" s="3">
        <f>B486/$E$3*$F$3</f>
        <v>35.87531358779455</v>
      </c>
      <c r="F486" s="3"/>
      <c r="H486" s="4">
        <v>63.9597037512125</v>
      </c>
      <c r="L486" s="5"/>
      <c r="M486" s="5"/>
      <c r="N486" s="6">
        <v>63.9597037512125</v>
      </c>
      <c r="O486" s="7">
        <f t="shared" si="4"/>
        <v>73.4785467156263</v>
      </c>
      <c r="P486" s="5"/>
      <c r="Q486" s="5"/>
    </row>
    <row r="487" spans="1:17" s="2" customFormat="1" ht="13.5">
      <c r="A487" s="5" t="s">
        <v>345</v>
      </c>
      <c r="B487" s="13">
        <v>0</v>
      </c>
      <c r="C487" s="14"/>
      <c r="E487" s="3">
        <f>B487/$E$3*$F$3</f>
        <v>0</v>
      </c>
      <c r="F487" s="3"/>
      <c r="H487" s="4">
        <v>0</v>
      </c>
      <c r="L487" s="5"/>
      <c r="M487" s="5"/>
      <c r="N487" s="6">
        <v>0</v>
      </c>
      <c r="O487" s="7">
        <f t="shared" si="4"/>
        <v>0</v>
      </c>
      <c r="P487" s="5"/>
      <c r="Q487" s="5"/>
    </row>
    <row r="488" spans="1:17" s="2" customFormat="1" ht="13.5">
      <c r="A488" s="5" t="s">
        <v>346</v>
      </c>
      <c r="B488" s="13">
        <v>5.60904936760506</v>
      </c>
      <c r="C488" s="14"/>
      <c r="E488" s="3">
        <f>B488/$E$3*$F$3</f>
        <v>2.7385735563201945</v>
      </c>
      <c r="F488" s="3"/>
      <c r="H488" s="4">
        <v>4.88242013368034</v>
      </c>
      <c r="L488" s="5"/>
      <c r="M488" s="5"/>
      <c r="N488" s="6">
        <v>4.88242013368034</v>
      </c>
      <c r="O488" s="7">
        <f t="shared" si="4"/>
        <v>5.609049367605057</v>
      </c>
      <c r="P488" s="5"/>
      <c r="Q488" s="5"/>
    </row>
    <row r="489" spans="1:17" s="2" customFormat="1" ht="13.5">
      <c r="A489" s="5" t="s">
        <v>347</v>
      </c>
      <c r="B489" s="13">
        <v>0</v>
      </c>
      <c r="C489" s="14"/>
      <c r="E489" s="3">
        <f>B489/$E$3*$F$3</f>
        <v>0</v>
      </c>
      <c r="F489" s="3"/>
      <c r="H489" s="4">
        <v>0</v>
      </c>
      <c r="L489" s="5"/>
      <c r="M489" s="5"/>
      <c r="N489" s="6">
        <v>0</v>
      </c>
      <c r="O489" s="7">
        <f t="shared" si="4"/>
        <v>0</v>
      </c>
      <c r="P489" s="5"/>
      <c r="Q489" s="5"/>
    </row>
    <row r="490" spans="1:17" s="2" customFormat="1" ht="13.5">
      <c r="A490" s="5" t="s">
        <v>348</v>
      </c>
      <c r="B490" s="13">
        <v>134.056279885761</v>
      </c>
      <c r="C490" s="14"/>
      <c r="E490" s="3">
        <f>B490/$E$3*$F$3</f>
        <v>65.45190799605268</v>
      </c>
      <c r="F490" s="3"/>
      <c r="H490" s="4">
        <v>116.68984119496</v>
      </c>
      <c r="L490" s="5"/>
      <c r="M490" s="5"/>
      <c r="N490" s="6">
        <v>116.68984119496</v>
      </c>
      <c r="O490" s="7">
        <f t="shared" si="4"/>
        <v>134.05627988576072</v>
      </c>
      <c r="P490" s="5"/>
      <c r="Q490" s="5"/>
    </row>
    <row r="491" spans="1:17" s="2" customFormat="1" ht="13.5">
      <c r="A491" s="5" t="s">
        <v>349</v>
      </c>
      <c r="B491" s="13">
        <v>482.378245614035</v>
      </c>
      <c r="C491" s="14"/>
      <c r="E491" s="3">
        <f>B491/$E$3*$F$3</f>
        <v>235.51732584353667</v>
      </c>
      <c r="F491" s="3"/>
      <c r="H491" s="4">
        <v>419.88813149651</v>
      </c>
      <c r="L491" s="5"/>
      <c r="M491" s="5"/>
      <c r="N491" s="6">
        <v>419.88813149651</v>
      </c>
      <c r="O491" s="7">
        <f t="shared" si="4"/>
        <v>482.37824561403573</v>
      </c>
      <c r="P491" s="5"/>
      <c r="Q491" s="5"/>
    </row>
    <row r="492" spans="1:17" s="2" customFormat="1" ht="13.5">
      <c r="A492" s="5" t="s">
        <v>10</v>
      </c>
      <c r="B492" s="13">
        <v>0</v>
      </c>
      <c r="C492" s="14"/>
      <c r="E492" s="3">
        <f>B492/$E$3*$F$3</f>
        <v>0</v>
      </c>
      <c r="F492" s="3"/>
      <c r="H492" s="4">
        <v>0</v>
      </c>
      <c r="L492" s="5"/>
      <c r="M492" s="5"/>
      <c r="N492" s="6">
        <v>0</v>
      </c>
      <c r="O492" s="7">
        <f t="shared" si="4"/>
        <v>0</v>
      </c>
      <c r="P492" s="5"/>
      <c r="Q492" s="5"/>
    </row>
    <row r="493" spans="1:17" s="2" customFormat="1" ht="13.5">
      <c r="A493" s="5" t="s">
        <v>12</v>
      </c>
      <c r="B493" s="13">
        <v>0</v>
      </c>
      <c r="C493" s="14"/>
      <c r="E493" s="3">
        <f>B493/$E$3*$F$3</f>
        <v>0</v>
      </c>
      <c r="F493" s="3"/>
      <c r="H493" s="4">
        <v>0</v>
      </c>
      <c r="L493" s="5"/>
      <c r="M493" s="5"/>
      <c r="N493" s="6">
        <v>0</v>
      </c>
      <c r="O493" s="7">
        <f t="shared" si="4"/>
        <v>0</v>
      </c>
      <c r="P493" s="5"/>
      <c r="Q493" s="5"/>
    </row>
    <row r="494" spans="1:17" s="2" customFormat="1" ht="13.5">
      <c r="A494" s="5" t="s">
        <v>14</v>
      </c>
      <c r="B494" s="13">
        <v>0</v>
      </c>
      <c r="C494" s="14"/>
      <c r="E494" s="3">
        <f>B494/$E$3*$F$3</f>
        <v>0</v>
      </c>
      <c r="F494" s="3"/>
      <c r="H494" s="4">
        <v>0</v>
      </c>
      <c r="L494" s="5"/>
      <c r="M494" s="5"/>
      <c r="N494" s="6">
        <v>0</v>
      </c>
      <c r="O494" s="7">
        <f t="shared" si="4"/>
        <v>0</v>
      </c>
      <c r="P494" s="5"/>
      <c r="Q494" s="5"/>
    </row>
    <row r="495" spans="1:17" s="2" customFormat="1" ht="13.5">
      <c r="A495" s="5" t="s">
        <v>350</v>
      </c>
      <c r="B495" s="13">
        <v>0</v>
      </c>
      <c r="C495" s="14"/>
      <c r="E495" s="3">
        <f>B495/$E$3*$F$3</f>
        <v>0</v>
      </c>
      <c r="F495" s="3"/>
      <c r="H495" s="4">
        <v>0</v>
      </c>
      <c r="L495" s="5"/>
      <c r="M495" s="5"/>
      <c r="N495" s="6">
        <v>0</v>
      </c>
      <c r="O495" s="7">
        <f t="shared" si="4"/>
        <v>0</v>
      </c>
      <c r="P495" s="5"/>
      <c r="Q495" s="5"/>
    </row>
    <row r="496" spans="1:17" s="2" customFormat="1" ht="13.5">
      <c r="A496" s="5" t="s">
        <v>351</v>
      </c>
      <c r="B496" s="13">
        <v>0</v>
      </c>
      <c r="C496" s="14"/>
      <c r="E496" s="3">
        <f>B496/$E$3*$F$3</f>
        <v>0</v>
      </c>
      <c r="F496" s="3"/>
      <c r="H496" s="4">
        <v>0</v>
      </c>
      <c r="L496" s="5"/>
      <c r="M496" s="5"/>
      <c r="N496" s="6">
        <v>0</v>
      </c>
      <c r="O496" s="7">
        <f t="shared" si="4"/>
        <v>0</v>
      </c>
      <c r="P496" s="5"/>
      <c r="Q496" s="5"/>
    </row>
    <row r="497" spans="1:17" s="2" customFormat="1" ht="13.5">
      <c r="A497" s="5" t="s">
        <v>352</v>
      </c>
      <c r="B497" s="13">
        <v>0</v>
      </c>
      <c r="C497" s="14"/>
      <c r="E497" s="3">
        <f>B497/$E$3*$F$3</f>
        <v>0</v>
      </c>
      <c r="F497" s="3"/>
      <c r="H497" s="4">
        <v>0</v>
      </c>
      <c r="L497" s="5"/>
      <c r="M497" s="5"/>
      <c r="N497" s="6">
        <v>0</v>
      </c>
      <c r="O497" s="7">
        <f t="shared" si="4"/>
        <v>0</v>
      </c>
      <c r="P497" s="5"/>
      <c r="Q497" s="5"/>
    </row>
    <row r="498" spans="1:17" s="2" customFormat="1" ht="13.5">
      <c r="A498" s="5" t="s">
        <v>353</v>
      </c>
      <c r="B498" s="13">
        <v>482.378245614035</v>
      </c>
      <c r="C498" s="14"/>
      <c r="E498" s="3">
        <f>B498/$E$3*$F$3</f>
        <v>235.51732584353667</v>
      </c>
      <c r="F498" s="3"/>
      <c r="H498" s="4">
        <v>419.88813149651</v>
      </c>
      <c r="L498" s="5"/>
      <c r="M498" s="5"/>
      <c r="N498" s="6">
        <v>419.88813149651</v>
      </c>
      <c r="O498" s="7">
        <f t="shared" si="4"/>
        <v>482.37824561403573</v>
      </c>
      <c r="P498" s="5"/>
      <c r="Q498" s="5"/>
    </row>
    <row r="499" spans="1:17" s="2" customFormat="1" ht="13.5">
      <c r="A499" s="5" t="s">
        <v>354</v>
      </c>
      <c r="B499" s="13">
        <v>380.854452060384</v>
      </c>
      <c r="C499" s="14"/>
      <c r="E499" s="3">
        <f>B499/$E$3*$F$3</f>
        <v>185.94914447414143</v>
      </c>
      <c r="F499" s="3"/>
      <c r="H499" s="4">
        <v>331.516327076895</v>
      </c>
      <c r="L499" s="5"/>
      <c r="M499" s="5"/>
      <c r="N499" s="6">
        <v>331.516327076895</v>
      </c>
      <c r="O499" s="7">
        <f t="shared" si="4"/>
        <v>380.8544520603832</v>
      </c>
      <c r="P499" s="5"/>
      <c r="Q499" s="5"/>
    </row>
    <row r="500" spans="1:17" s="2" customFormat="1" ht="13.5">
      <c r="A500" s="5" t="s">
        <v>355</v>
      </c>
      <c r="B500" s="13">
        <v>0</v>
      </c>
      <c r="C500" s="14"/>
      <c r="E500" s="3">
        <f>B500/$E$3*$F$3</f>
        <v>0</v>
      </c>
      <c r="F500" s="3"/>
      <c r="H500" s="4">
        <v>0</v>
      </c>
      <c r="L500" s="5"/>
      <c r="M500" s="5"/>
      <c r="N500" s="6">
        <v>0</v>
      </c>
      <c r="O500" s="7">
        <f t="shared" si="4"/>
        <v>0</v>
      </c>
      <c r="P500" s="5"/>
      <c r="Q500" s="5"/>
    </row>
    <row r="501" spans="1:17" s="2" customFormat="1" ht="13.5">
      <c r="A501" s="5" t="s">
        <v>356</v>
      </c>
      <c r="B501" s="13">
        <v>11.7790036719706</v>
      </c>
      <c r="C501" s="14"/>
      <c r="E501" s="3">
        <f>B501/$E$3*$F$3</f>
        <v>5.751004468272396</v>
      </c>
      <c r="F501" s="3"/>
      <c r="H501" s="4">
        <v>10.2530822807287</v>
      </c>
      <c r="L501" s="5"/>
      <c r="M501" s="5"/>
      <c r="N501" s="6">
        <v>10.2530822807287</v>
      </c>
      <c r="O501" s="7">
        <f t="shared" si="4"/>
        <v>11.779003671970603</v>
      </c>
      <c r="P501" s="5"/>
      <c r="Q501" s="5"/>
    </row>
    <row r="502" spans="1:17" s="2" customFormat="1" ht="13.5">
      <c r="A502" s="5" t="s">
        <v>357</v>
      </c>
      <c r="B502" s="13">
        <v>369.075448388413</v>
      </c>
      <c r="C502" s="14"/>
      <c r="E502" s="3">
        <f>B502/$E$3*$F$3</f>
        <v>180.19814000586882</v>
      </c>
      <c r="F502" s="3"/>
      <c r="H502" s="4">
        <v>321.263244796167</v>
      </c>
      <c r="L502" s="5"/>
      <c r="M502" s="5"/>
      <c r="N502" s="6">
        <v>321.263244796167</v>
      </c>
      <c r="O502" s="7">
        <f t="shared" si="4"/>
        <v>369.0754483884134</v>
      </c>
      <c r="P502" s="5"/>
      <c r="Q502" s="5"/>
    </row>
    <row r="503" spans="1:17" s="2" customFormat="1" ht="14.25">
      <c r="A503" s="5" t="s">
        <v>358</v>
      </c>
      <c r="B503" s="13">
        <f>B504+B523+B531+B533+B542+B546+B556+B564+B571+B579+B588+B593+B596+B599+B602+B605+B608+B612+B616+B624+B627</f>
        <v>73307.34000000004</v>
      </c>
      <c r="C503" s="14"/>
      <c r="E503" s="3">
        <f>B503/$E$3*$F$3</f>
        <v>35791.72327625506</v>
      </c>
      <c r="F503" s="3"/>
      <c r="H503" s="4">
        <v>77318.4934789753</v>
      </c>
      <c r="L503" s="5"/>
      <c r="M503" s="5"/>
      <c r="N503" s="6">
        <v>77318.4934789753</v>
      </c>
      <c r="O503" s="28">
        <v>73307.34</v>
      </c>
      <c r="P503" s="5"/>
      <c r="Q503" s="5"/>
    </row>
    <row r="504" spans="1:17" s="2" customFormat="1" ht="13.5">
      <c r="A504" s="5" t="s">
        <v>359</v>
      </c>
      <c r="B504" s="13">
        <v>7554.73752249607</v>
      </c>
      <c r="C504" s="14"/>
      <c r="E504" s="3">
        <f>B504/$E$3*$F$3</f>
        <v>3688.5402584505173</v>
      </c>
      <c r="F504" s="3"/>
      <c r="H504" s="4">
        <v>7968.10965816632</v>
      </c>
      <c r="L504" s="5"/>
      <c r="M504" s="5"/>
      <c r="N504" s="6">
        <v>7968.10965816632</v>
      </c>
      <c r="O504" s="7">
        <f aca="true" t="shared" si="5" ref="O504:O567">N504/$N$503*$O$503</f>
        <v>7554.737522496066</v>
      </c>
      <c r="P504" s="5"/>
      <c r="Q504" s="5"/>
    </row>
    <row r="505" spans="1:17" s="2" customFormat="1" ht="13.5">
      <c r="A505" s="5" t="s">
        <v>10</v>
      </c>
      <c r="B505" s="13">
        <v>2215.50084452611</v>
      </c>
      <c r="C505" s="14"/>
      <c r="E505" s="3">
        <f>B505/$E$3*$F$3</f>
        <v>1081.7005929500085</v>
      </c>
      <c r="F505" s="3"/>
      <c r="H505" s="4">
        <v>2336.72627597941</v>
      </c>
      <c r="L505" s="5"/>
      <c r="M505" s="5"/>
      <c r="N505" s="6">
        <v>2336.72627597941</v>
      </c>
      <c r="O505" s="7">
        <f t="shared" si="5"/>
        <v>2215.5008445261115</v>
      </c>
      <c r="P505" s="5"/>
      <c r="Q505" s="5"/>
    </row>
    <row r="506" spans="1:17" s="2" customFormat="1" ht="13.5">
      <c r="A506" s="5" t="s">
        <v>12</v>
      </c>
      <c r="B506" s="13">
        <v>1165.1516142232</v>
      </c>
      <c r="C506" s="14"/>
      <c r="E506" s="3">
        <f>B506/$E$3*$F$3</f>
        <v>568.8759700073505</v>
      </c>
      <c r="F506" s="3"/>
      <c r="H506" s="4">
        <v>1228.90514764734</v>
      </c>
      <c r="L506" s="5"/>
      <c r="M506" s="5"/>
      <c r="N506" s="6">
        <v>1228.90514764734</v>
      </c>
      <c r="O506" s="7">
        <f t="shared" si="5"/>
        <v>1165.1516142231962</v>
      </c>
      <c r="P506" s="5"/>
      <c r="Q506" s="5"/>
    </row>
    <row r="507" spans="1:17" s="2" customFormat="1" ht="13.5">
      <c r="A507" s="5" t="s">
        <v>14</v>
      </c>
      <c r="B507" s="13">
        <v>0</v>
      </c>
      <c r="C507" s="14"/>
      <c r="E507" s="3">
        <f>B507/$E$3*$F$3</f>
        <v>0</v>
      </c>
      <c r="F507" s="3"/>
      <c r="H507" s="4">
        <v>0</v>
      </c>
      <c r="L507" s="5"/>
      <c r="M507" s="5"/>
      <c r="N507" s="6">
        <v>0</v>
      </c>
      <c r="O507" s="7">
        <f t="shared" si="5"/>
        <v>0</v>
      </c>
      <c r="P507" s="5"/>
      <c r="Q507" s="5"/>
    </row>
    <row r="508" spans="1:17" s="2" customFormat="1" ht="13.5">
      <c r="A508" s="5" t="s">
        <v>360</v>
      </c>
      <c r="B508" s="13">
        <v>2.3145641919412</v>
      </c>
      <c r="C508" s="14"/>
      <c r="E508" s="3">
        <f>B508/$E$3*$F$3</f>
        <v>1.1300674811429292</v>
      </c>
      <c r="F508" s="3"/>
      <c r="H508" s="4">
        <v>2.44121006684017</v>
      </c>
      <c r="L508" s="5"/>
      <c r="M508" s="5"/>
      <c r="N508" s="6">
        <v>2.44121006684017</v>
      </c>
      <c r="O508" s="7">
        <f t="shared" si="5"/>
        <v>2.3145641919411952</v>
      </c>
      <c r="P508" s="5"/>
      <c r="Q508" s="5"/>
    </row>
    <row r="509" spans="1:17" s="2" customFormat="1" ht="13.5">
      <c r="A509" s="5" t="s">
        <v>361</v>
      </c>
      <c r="B509" s="13">
        <v>202.755823214049</v>
      </c>
      <c r="C509" s="14"/>
      <c r="E509" s="3">
        <f>B509/$E$3*$F$3</f>
        <v>98.99391134812053</v>
      </c>
      <c r="F509" s="3"/>
      <c r="H509" s="4">
        <v>213.850001855199</v>
      </c>
      <c r="L509" s="5"/>
      <c r="M509" s="5"/>
      <c r="N509" s="6">
        <v>213.850001855199</v>
      </c>
      <c r="O509" s="7">
        <f t="shared" si="5"/>
        <v>202.7558232140488</v>
      </c>
      <c r="P509" s="5"/>
      <c r="Q509" s="5"/>
    </row>
    <row r="510" spans="1:17" s="2" customFormat="1" ht="13.5">
      <c r="A510" s="5" t="s">
        <v>362</v>
      </c>
      <c r="B510" s="13">
        <v>73.1402284653418</v>
      </c>
      <c r="C510" s="14"/>
      <c r="E510" s="3">
        <f>B510/$E$3*$F$3</f>
        <v>35.7101324041165</v>
      </c>
      <c r="F510" s="3"/>
      <c r="H510" s="4">
        <v>77.1422381121494</v>
      </c>
      <c r="L510" s="5"/>
      <c r="M510" s="5"/>
      <c r="N510" s="6">
        <v>77.1422381121494</v>
      </c>
      <c r="O510" s="7">
        <f t="shared" si="5"/>
        <v>73.1402284653418</v>
      </c>
      <c r="P510" s="5"/>
      <c r="Q510" s="5"/>
    </row>
    <row r="511" spans="1:17" s="2" customFormat="1" ht="13.5">
      <c r="A511" s="5" t="s">
        <v>363</v>
      </c>
      <c r="B511" s="13">
        <v>1180.8906507284</v>
      </c>
      <c r="C511" s="14"/>
      <c r="E511" s="3">
        <f>B511/$E$3*$F$3</f>
        <v>576.5604288791224</v>
      </c>
      <c r="F511" s="3"/>
      <c r="H511" s="4">
        <v>1245.50537610186</v>
      </c>
      <c r="L511" s="5"/>
      <c r="M511" s="5"/>
      <c r="N511" s="6">
        <v>1245.50537610186</v>
      </c>
      <c r="O511" s="7">
        <f t="shared" si="5"/>
        <v>1180.890650728403</v>
      </c>
      <c r="P511" s="5"/>
      <c r="Q511" s="5"/>
    </row>
    <row r="512" spans="1:17" s="2" customFormat="1" ht="13.5">
      <c r="A512" s="5" t="s">
        <v>66</v>
      </c>
      <c r="B512" s="13">
        <v>24.9972932729649</v>
      </c>
      <c r="C512" s="14"/>
      <c r="E512" s="3">
        <f>B512/$E$3*$F$3</f>
        <v>12.204728796343606</v>
      </c>
      <c r="F512" s="3"/>
      <c r="H512" s="4">
        <v>26.3650687218739</v>
      </c>
      <c r="L512" s="5"/>
      <c r="M512" s="5"/>
      <c r="N512" s="6">
        <v>26.3650687218739</v>
      </c>
      <c r="O512" s="7">
        <f t="shared" si="5"/>
        <v>24.997293272964974</v>
      </c>
      <c r="P512" s="5"/>
      <c r="Q512" s="5"/>
    </row>
    <row r="513" spans="1:17" s="2" customFormat="1" ht="13.5">
      <c r="A513" s="5" t="s">
        <v>364</v>
      </c>
      <c r="B513" s="13">
        <v>1746.10722640044</v>
      </c>
      <c r="C513" s="14"/>
      <c r="E513" s="3">
        <f>B513/$E$3*$F$3</f>
        <v>852.522907774225</v>
      </c>
      <c r="F513" s="3"/>
      <c r="H513" s="4">
        <v>1841.64887442423</v>
      </c>
      <c r="L513" s="5"/>
      <c r="M513" s="5"/>
      <c r="N513" s="6">
        <v>1841.64887442423</v>
      </c>
      <c r="O513" s="7">
        <f t="shared" si="5"/>
        <v>1746.1072264004433</v>
      </c>
      <c r="P513" s="5"/>
      <c r="Q513" s="5"/>
    </row>
    <row r="514" spans="1:17" s="2" customFormat="1" ht="13.5">
      <c r="A514" s="5" t="s">
        <v>365</v>
      </c>
      <c r="B514" s="13">
        <v>24.9972932729649</v>
      </c>
      <c r="C514" s="14"/>
      <c r="E514" s="3">
        <f>B514/$E$3*$F$3</f>
        <v>12.204728796343606</v>
      </c>
      <c r="F514" s="3"/>
      <c r="H514" s="4">
        <v>26.3650687218739</v>
      </c>
      <c r="L514" s="5"/>
      <c r="M514" s="5"/>
      <c r="N514" s="6">
        <v>26.3650687218739</v>
      </c>
      <c r="O514" s="7">
        <f t="shared" si="5"/>
        <v>24.997293272964974</v>
      </c>
      <c r="P514" s="5"/>
      <c r="Q514" s="5"/>
    </row>
    <row r="515" spans="1:17" s="2" customFormat="1" ht="13.5">
      <c r="A515" s="5" t="s">
        <v>366</v>
      </c>
      <c r="B515" s="13">
        <v>0</v>
      </c>
      <c r="C515" s="14"/>
      <c r="E515" s="3">
        <f>B515/$E$3*$F$3</f>
        <v>0</v>
      </c>
      <c r="F515" s="3"/>
      <c r="H515" s="4">
        <v>0</v>
      </c>
      <c r="L515" s="5"/>
      <c r="M515" s="5"/>
      <c r="N515" s="6">
        <v>0</v>
      </c>
      <c r="O515" s="7">
        <f t="shared" si="5"/>
        <v>0</v>
      </c>
      <c r="P515" s="5"/>
      <c r="Q515" s="5"/>
    </row>
    <row r="516" spans="1:17" s="2" customFormat="1" ht="13.5">
      <c r="A516" s="5" t="s">
        <v>367</v>
      </c>
      <c r="B516" s="13">
        <v>21.7569034042473</v>
      </c>
      <c r="C516" s="14"/>
      <c r="E516" s="3">
        <f>B516/$E$3*$F$3</f>
        <v>10.622634322743544</v>
      </c>
      <c r="F516" s="3"/>
      <c r="H516" s="4">
        <v>22.9473746282976</v>
      </c>
      <c r="L516" s="5"/>
      <c r="M516" s="5"/>
      <c r="N516" s="6">
        <v>22.9473746282976</v>
      </c>
      <c r="O516" s="7">
        <f t="shared" si="5"/>
        <v>21.75690340424724</v>
      </c>
      <c r="P516" s="5"/>
      <c r="Q516" s="5"/>
    </row>
    <row r="517" spans="1:17" s="2" customFormat="1" ht="13.5">
      <c r="A517" s="5" t="s">
        <v>368</v>
      </c>
      <c r="B517" s="13">
        <v>0</v>
      </c>
      <c r="C517" s="14"/>
      <c r="E517" s="3">
        <f>B517/$E$3*$F$3</f>
        <v>0</v>
      </c>
      <c r="F517" s="3"/>
      <c r="H517" s="4">
        <v>0</v>
      </c>
      <c r="L517" s="5"/>
      <c r="M517" s="5"/>
      <c r="N517" s="6">
        <v>0</v>
      </c>
      <c r="O517" s="7">
        <f t="shared" si="5"/>
        <v>0</v>
      </c>
      <c r="P517" s="5"/>
      <c r="Q517" s="5"/>
    </row>
    <row r="518" spans="1:17" s="2" customFormat="1" ht="13.5">
      <c r="A518" s="5" t="s">
        <v>369</v>
      </c>
      <c r="B518" s="13">
        <v>0</v>
      </c>
      <c r="C518" s="14"/>
      <c r="E518" s="3">
        <f>B518/$E$3*$F$3</f>
        <v>0</v>
      </c>
      <c r="F518" s="3"/>
      <c r="H518" s="4">
        <v>0</v>
      </c>
      <c r="L518" s="5"/>
      <c r="M518" s="5"/>
      <c r="N518" s="6">
        <v>0</v>
      </c>
      <c r="O518" s="7">
        <f t="shared" si="5"/>
        <v>0</v>
      </c>
      <c r="P518" s="5"/>
      <c r="Q518" s="5"/>
    </row>
    <row r="519" spans="1:17" s="2" customFormat="1" ht="13.5">
      <c r="A519" s="5" t="s">
        <v>370</v>
      </c>
      <c r="B519" s="13">
        <v>0</v>
      </c>
      <c r="C519" s="14"/>
      <c r="E519" s="3">
        <f>B519/$E$3*$F$3</f>
        <v>0</v>
      </c>
      <c r="F519" s="3"/>
      <c r="H519" s="4">
        <v>0</v>
      </c>
      <c r="L519" s="5"/>
      <c r="M519" s="5"/>
      <c r="N519" s="6">
        <v>0</v>
      </c>
      <c r="O519" s="7">
        <f t="shared" si="5"/>
        <v>0</v>
      </c>
      <c r="P519" s="5"/>
      <c r="Q519" s="5"/>
    </row>
    <row r="520" spans="1:17" s="2" customFormat="1" ht="13.5">
      <c r="A520" s="5" t="s">
        <v>371</v>
      </c>
      <c r="B520" s="13">
        <v>0</v>
      </c>
      <c r="C520" s="14"/>
      <c r="E520" s="3">
        <f>B520/$E$3*$F$3</f>
        <v>0</v>
      </c>
      <c r="F520" s="3"/>
      <c r="H520" s="4">
        <v>0</v>
      </c>
      <c r="L520" s="5"/>
      <c r="M520" s="5"/>
      <c r="N520" s="6">
        <v>0</v>
      </c>
      <c r="O520" s="7">
        <f t="shared" si="5"/>
        <v>0</v>
      </c>
      <c r="P520" s="5"/>
      <c r="Q520" s="5"/>
    </row>
    <row r="521" spans="1:17" s="2" customFormat="1" ht="13.5">
      <c r="A521" s="5" t="s">
        <v>28</v>
      </c>
      <c r="B521" s="13">
        <v>0</v>
      </c>
      <c r="C521" s="14"/>
      <c r="E521" s="3">
        <f>B521/$E$3*$F$3</f>
        <v>0</v>
      </c>
      <c r="F521" s="3"/>
      <c r="H521" s="4">
        <v>0</v>
      </c>
      <c r="L521" s="5"/>
      <c r="M521" s="5"/>
      <c r="N521" s="6">
        <v>0</v>
      </c>
      <c r="O521" s="7">
        <f t="shared" si="5"/>
        <v>0</v>
      </c>
      <c r="P521" s="5"/>
      <c r="Q521" s="5"/>
    </row>
    <row r="522" spans="1:17" s="2" customFormat="1" ht="13.5">
      <c r="A522" s="5" t="s">
        <v>372</v>
      </c>
      <c r="B522" s="13">
        <v>897.125080796408</v>
      </c>
      <c r="C522" s="14"/>
      <c r="E522" s="3">
        <f>B522/$E$3*$F$3</f>
        <v>438.01415569099885</v>
      </c>
      <c r="F522" s="3"/>
      <c r="H522" s="4">
        <v>946.213021907251</v>
      </c>
      <c r="L522" s="5"/>
      <c r="M522" s="5"/>
      <c r="N522" s="6">
        <v>946.213021907251</v>
      </c>
      <c r="O522" s="7">
        <f t="shared" si="5"/>
        <v>897.1250807964084</v>
      </c>
      <c r="P522" s="5"/>
      <c r="Q522" s="5"/>
    </row>
    <row r="523" spans="1:17" s="2" customFormat="1" ht="13.5">
      <c r="A523" s="5" t="s">
        <v>373</v>
      </c>
      <c r="B523" s="13">
        <v>3728.30000037888</v>
      </c>
      <c r="C523" s="14"/>
      <c r="E523" s="3">
        <f>B523/$E$3*$F$3</f>
        <v>1820.3126986250277</v>
      </c>
      <c r="F523" s="3"/>
      <c r="H523" s="4">
        <v>3932.30117566615</v>
      </c>
      <c r="L523" s="5"/>
      <c r="M523" s="5"/>
      <c r="N523" s="6">
        <v>3932.30117566615</v>
      </c>
      <c r="O523" s="7">
        <f t="shared" si="5"/>
        <v>3728.3000003788816</v>
      </c>
      <c r="P523" s="5"/>
      <c r="Q523" s="5"/>
    </row>
    <row r="524" spans="1:17" s="2" customFormat="1" ht="13.5">
      <c r="A524" s="5" t="s">
        <v>10</v>
      </c>
      <c r="B524" s="13">
        <v>2230.77696819293</v>
      </c>
      <c r="C524" s="14"/>
      <c r="E524" s="3">
        <f>B524/$E$3*$F$3</f>
        <v>1089.1590383255557</v>
      </c>
      <c r="F524" s="3"/>
      <c r="H524" s="4">
        <v>2352.83826242056</v>
      </c>
      <c r="L524" s="5"/>
      <c r="M524" s="5"/>
      <c r="N524" s="6">
        <v>2352.83826242056</v>
      </c>
      <c r="O524" s="7">
        <f t="shared" si="5"/>
        <v>2230.776968192928</v>
      </c>
      <c r="P524" s="5"/>
      <c r="Q524" s="5"/>
    </row>
    <row r="525" spans="1:17" s="2" customFormat="1" ht="13.5">
      <c r="A525" s="5" t="s">
        <v>12</v>
      </c>
      <c r="B525" s="13">
        <v>1089.69682156592</v>
      </c>
      <c r="C525" s="14"/>
      <c r="E525" s="3">
        <f>B525/$E$3*$F$3</f>
        <v>532.0357701220925</v>
      </c>
      <c r="F525" s="3"/>
      <c r="H525" s="4">
        <v>1149.32169946835</v>
      </c>
      <c r="L525" s="5"/>
      <c r="M525" s="5"/>
      <c r="N525" s="6">
        <v>1149.32169946835</v>
      </c>
      <c r="O525" s="7">
        <f t="shared" si="5"/>
        <v>1089.6968215659128</v>
      </c>
      <c r="P525" s="5"/>
      <c r="Q525" s="5"/>
    </row>
    <row r="526" spans="1:17" s="2" customFormat="1" ht="13.5">
      <c r="A526" s="5" t="s">
        <v>14</v>
      </c>
      <c r="B526" s="13">
        <v>0</v>
      </c>
      <c r="C526" s="14"/>
      <c r="E526" s="3">
        <f>B526/$E$3*$F$3</f>
        <v>0</v>
      </c>
      <c r="F526" s="3"/>
      <c r="H526" s="4">
        <v>0</v>
      </c>
      <c r="L526" s="5"/>
      <c r="M526" s="5"/>
      <c r="N526" s="6">
        <v>0</v>
      </c>
      <c r="O526" s="7">
        <f t="shared" si="5"/>
        <v>0</v>
      </c>
      <c r="P526" s="5"/>
      <c r="Q526" s="5"/>
    </row>
    <row r="527" spans="1:17" s="2" customFormat="1" ht="13.5">
      <c r="A527" s="5" t="s">
        <v>374</v>
      </c>
      <c r="B527" s="13">
        <v>4.6291283838824</v>
      </c>
      <c r="C527" s="14"/>
      <c r="E527" s="3">
        <f>B527/$E$3*$F$3</f>
        <v>2.2601349622858584</v>
      </c>
      <c r="F527" s="3"/>
      <c r="H527" s="4">
        <v>4.88242013368034</v>
      </c>
      <c r="L527" s="5"/>
      <c r="M527" s="5"/>
      <c r="N527" s="6">
        <v>4.88242013368034</v>
      </c>
      <c r="O527" s="7">
        <f t="shared" si="5"/>
        <v>4.6291283838823905</v>
      </c>
      <c r="P527" s="5"/>
      <c r="Q527" s="5"/>
    </row>
    <row r="528" spans="1:17" s="2" customFormat="1" ht="13.5">
      <c r="A528" s="5" t="s">
        <v>375</v>
      </c>
      <c r="B528" s="13">
        <v>0</v>
      </c>
      <c r="C528" s="14"/>
      <c r="E528" s="3">
        <f>B528/$E$3*$F$3</f>
        <v>0</v>
      </c>
      <c r="F528" s="3"/>
      <c r="H528" s="4">
        <v>0</v>
      </c>
      <c r="L528" s="5"/>
      <c r="M528" s="5"/>
      <c r="N528" s="6">
        <v>0</v>
      </c>
      <c r="O528" s="7">
        <f t="shared" si="5"/>
        <v>0</v>
      </c>
      <c r="P528" s="5"/>
      <c r="Q528" s="5"/>
    </row>
    <row r="529" spans="1:17" s="2" customFormat="1" ht="13.5">
      <c r="A529" s="5" t="s">
        <v>376</v>
      </c>
      <c r="B529" s="13">
        <v>102.303737283801</v>
      </c>
      <c r="C529" s="14"/>
      <c r="E529" s="3">
        <f>B529/$E$3*$F$3</f>
        <v>49.948982666517445</v>
      </c>
      <c r="F529" s="3"/>
      <c r="H529" s="4">
        <v>107.901484954336</v>
      </c>
      <c r="L529" s="5"/>
      <c r="M529" s="5"/>
      <c r="N529" s="6">
        <v>107.901484954336</v>
      </c>
      <c r="O529" s="7">
        <f t="shared" si="5"/>
        <v>102.3037372838013</v>
      </c>
      <c r="P529" s="5"/>
      <c r="Q529" s="5"/>
    </row>
    <row r="530" spans="1:17" s="2" customFormat="1" ht="13.5">
      <c r="A530" s="5" t="s">
        <v>377</v>
      </c>
      <c r="B530" s="13">
        <v>300.893344952356</v>
      </c>
      <c r="C530" s="14"/>
      <c r="E530" s="3">
        <f>B530/$E$3*$F$3</f>
        <v>146.90877254858077</v>
      </c>
      <c r="F530" s="3"/>
      <c r="H530" s="4">
        <v>317.357308689222</v>
      </c>
      <c r="L530" s="5"/>
      <c r="M530" s="5"/>
      <c r="N530" s="6">
        <v>317.357308689222</v>
      </c>
      <c r="O530" s="7">
        <f t="shared" si="5"/>
        <v>300.89334495235533</v>
      </c>
      <c r="P530" s="5"/>
      <c r="Q530" s="5"/>
    </row>
    <row r="531" spans="1:17" s="2" customFormat="1" ht="13.5">
      <c r="A531" s="5" t="s">
        <v>378</v>
      </c>
      <c r="B531" s="13">
        <v>0</v>
      </c>
      <c r="C531" s="14"/>
      <c r="E531" s="3">
        <f>B531/$E$3*$F$3</f>
        <v>0</v>
      </c>
      <c r="F531" s="3"/>
      <c r="H531" s="4">
        <v>0</v>
      </c>
      <c r="L531" s="5"/>
      <c r="M531" s="5"/>
      <c r="N531" s="6">
        <v>0</v>
      </c>
      <c r="O531" s="7">
        <f t="shared" si="5"/>
        <v>0</v>
      </c>
      <c r="P531" s="5"/>
      <c r="Q531" s="5"/>
    </row>
    <row r="532" spans="1:17" s="2" customFormat="1" ht="13.5">
      <c r="A532" s="5" t="s">
        <v>379</v>
      </c>
      <c r="B532" s="13">
        <v>0</v>
      </c>
      <c r="C532" s="14"/>
      <c r="E532" s="3">
        <f>B532/$E$3*$F$3</f>
        <v>0</v>
      </c>
      <c r="F532" s="3"/>
      <c r="H532" s="4">
        <v>0</v>
      </c>
      <c r="L532" s="5"/>
      <c r="M532" s="5"/>
      <c r="N532" s="6">
        <v>0</v>
      </c>
      <c r="O532" s="7">
        <f t="shared" si="5"/>
        <v>0</v>
      </c>
      <c r="P532" s="5"/>
      <c r="Q532" s="5"/>
    </row>
    <row r="533" spans="1:17" s="2" customFormat="1" ht="13.5">
      <c r="A533" s="5" t="s">
        <v>380</v>
      </c>
      <c r="B533" s="13">
        <v>9159.6563331881</v>
      </c>
      <c r="C533" s="14"/>
      <c r="E533" s="3">
        <f>B533/$E$3*$F$3</f>
        <v>4472.129049875026</v>
      </c>
      <c r="F533" s="3"/>
      <c r="H533" s="4">
        <v>9660.8447185133</v>
      </c>
      <c r="L533" s="5"/>
      <c r="M533" s="5"/>
      <c r="N533" s="6">
        <v>9660.8447185133</v>
      </c>
      <c r="O533" s="7">
        <f t="shared" si="5"/>
        <v>9159.656333188099</v>
      </c>
      <c r="P533" s="5"/>
      <c r="Q533" s="5"/>
    </row>
    <row r="534" spans="1:17" s="2" customFormat="1" ht="13.5">
      <c r="A534" s="5" t="s">
        <v>381</v>
      </c>
      <c r="B534" s="13">
        <v>1001.74338227215</v>
      </c>
      <c r="C534" s="14"/>
      <c r="E534" s="3">
        <f>B534/$E$3*$F$3</f>
        <v>489.09320583865906</v>
      </c>
      <c r="F534" s="3"/>
      <c r="H534" s="4">
        <v>1056.55571692843</v>
      </c>
      <c r="L534" s="5"/>
      <c r="M534" s="5"/>
      <c r="N534" s="6">
        <v>1056.55571692843</v>
      </c>
      <c r="O534" s="7">
        <f t="shared" si="5"/>
        <v>1001.7433822721536</v>
      </c>
      <c r="P534" s="5"/>
      <c r="Q534" s="5"/>
    </row>
    <row r="535" spans="1:17" s="2" customFormat="1" ht="13.5">
      <c r="A535" s="5" t="s">
        <v>382</v>
      </c>
      <c r="B535" s="13">
        <v>2567.77751453956</v>
      </c>
      <c r="C535" s="14"/>
      <c r="E535" s="3">
        <f>B535/$E$3*$F$3</f>
        <v>1253.696863579962</v>
      </c>
      <c r="F535" s="3"/>
      <c r="H535" s="4">
        <v>2708.27844815249</v>
      </c>
      <c r="L535" s="5"/>
      <c r="M535" s="5"/>
      <c r="N535" s="6">
        <v>2708.27844815249</v>
      </c>
      <c r="O535" s="7">
        <f t="shared" si="5"/>
        <v>2567.777514539567</v>
      </c>
      <c r="P535" s="5"/>
      <c r="Q535" s="5"/>
    </row>
    <row r="536" spans="1:17" s="2" customFormat="1" ht="13.5">
      <c r="A536" s="5" t="s">
        <v>383</v>
      </c>
      <c r="B536" s="13">
        <v>892.495952412526</v>
      </c>
      <c r="C536" s="14"/>
      <c r="E536" s="3">
        <f>B536/$E$3*$F$3</f>
        <v>435.7540207287131</v>
      </c>
      <c r="F536" s="3"/>
      <c r="H536" s="4">
        <v>941.33060177357</v>
      </c>
      <c r="L536" s="5"/>
      <c r="M536" s="5"/>
      <c r="N536" s="6">
        <v>941.33060177357</v>
      </c>
      <c r="O536" s="7">
        <f t="shared" si="5"/>
        <v>892.4959524125254</v>
      </c>
      <c r="P536" s="5"/>
      <c r="Q536" s="5"/>
    </row>
    <row r="537" spans="1:17" s="2" customFormat="1" ht="13.5">
      <c r="A537" s="5" t="s">
        <v>384</v>
      </c>
      <c r="B537" s="13">
        <v>1114.23120200049</v>
      </c>
      <c r="C537" s="14"/>
      <c r="E537" s="3">
        <f>B537/$E$3*$F$3</f>
        <v>544.0144854222043</v>
      </c>
      <c r="F537" s="3"/>
      <c r="H537" s="4">
        <v>1175.19852617686</v>
      </c>
      <c r="L537" s="5"/>
      <c r="M537" s="5"/>
      <c r="N537" s="6">
        <v>1175.19852617686</v>
      </c>
      <c r="O537" s="7">
        <f t="shared" si="5"/>
        <v>1114.2312020004936</v>
      </c>
      <c r="P537" s="5"/>
      <c r="Q537" s="5"/>
    </row>
    <row r="538" spans="1:17" s="2" customFormat="1" ht="13.5">
      <c r="A538" s="5" t="s">
        <v>385</v>
      </c>
      <c r="B538" s="13">
        <v>540.682195237464</v>
      </c>
      <c r="C538" s="14"/>
      <c r="E538" s="3">
        <f>B538/$E$3*$F$3</f>
        <v>263.9837635949881</v>
      </c>
      <c r="F538" s="3"/>
      <c r="H538" s="4">
        <v>570.266671613864</v>
      </c>
      <c r="L538" s="5"/>
      <c r="M538" s="5"/>
      <c r="N538" s="6">
        <v>570.266671613864</v>
      </c>
      <c r="O538" s="7">
        <f t="shared" si="5"/>
        <v>540.6821952374636</v>
      </c>
      <c r="P538" s="5"/>
      <c r="Q538" s="5"/>
    </row>
    <row r="539" spans="1:17" s="2" customFormat="1" ht="13.5">
      <c r="A539" s="5" t="s">
        <v>386</v>
      </c>
      <c r="B539" s="13">
        <v>2391.40772311365</v>
      </c>
      <c r="C539" s="14"/>
      <c r="E539" s="3">
        <f>B539/$E$3*$F$3</f>
        <v>1167.5857215168753</v>
      </c>
      <c r="F539" s="3"/>
      <c r="H539" s="4">
        <v>2522.25824105927</v>
      </c>
      <c r="L539" s="5"/>
      <c r="M539" s="5"/>
      <c r="N539" s="6">
        <v>2522.25824105927</v>
      </c>
      <c r="O539" s="7">
        <f t="shared" si="5"/>
        <v>2391.407723113649</v>
      </c>
      <c r="P539" s="5"/>
      <c r="Q539" s="5"/>
    </row>
    <row r="540" spans="1:17" s="2" customFormat="1" ht="13.5">
      <c r="A540" s="5" t="s">
        <v>387</v>
      </c>
      <c r="B540" s="13">
        <v>0</v>
      </c>
      <c r="C540" s="14"/>
      <c r="E540" s="3">
        <f>B540/$E$3*$F$3</f>
        <v>0</v>
      </c>
      <c r="F540" s="3"/>
      <c r="H540" s="4">
        <v>0</v>
      </c>
      <c r="L540" s="5"/>
      <c r="M540" s="5"/>
      <c r="N540" s="6">
        <v>0</v>
      </c>
      <c r="O540" s="7">
        <f t="shared" si="5"/>
        <v>0</v>
      </c>
      <c r="P540" s="5"/>
      <c r="Q540" s="5"/>
    </row>
    <row r="541" spans="1:17" s="2" customFormat="1" ht="13.5">
      <c r="A541" s="5" t="s">
        <v>388</v>
      </c>
      <c r="B541" s="13">
        <v>651.318363612253</v>
      </c>
      <c r="C541" s="14"/>
      <c r="E541" s="3">
        <f>B541/$E$3*$F$3</f>
        <v>318.00098919361994</v>
      </c>
      <c r="F541" s="3"/>
      <c r="H541" s="4">
        <v>686.956512808824</v>
      </c>
      <c r="L541" s="5"/>
      <c r="M541" s="5"/>
      <c r="N541" s="6">
        <v>686.956512808824</v>
      </c>
      <c r="O541" s="7">
        <f t="shared" si="5"/>
        <v>651.3183636122525</v>
      </c>
      <c r="P541" s="5"/>
      <c r="Q541" s="5"/>
    </row>
    <row r="542" spans="1:17" s="2" customFormat="1" ht="13.5">
      <c r="A542" s="5" t="s">
        <v>389</v>
      </c>
      <c r="B542" s="13">
        <v>195.812130638225</v>
      </c>
      <c r="C542" s="14"/>
      <c r="E542" s="3">
        <f>B542/$E$3*$F$3</f>
        <v>95.60370890469154</v>
      </c>
      <c r="F542" s="3"/>
      <c r="H542" s="4">
        <v>206.526371654679</v>
      </c>
      <c r="L542" s="5"/>
      <c r="M542" s="5"/>
      <c r="N542" s="6">
        <v>206.526371654679</v>
      </c>
      <c r="O542" s="7">
        <f t="shared" si="5"/>
        <v>195.8121306382257</v>
      </c>
      <c r="P542" s="5"/>
      <c r="Q542" s="5"/>
    </row>
    <row r="543" spans="1:17" s="2" customFormat="1" ht="14.25">
      <c r="A543" s="5" t="s">
        <v>390</v>
      </c>
      <c r="B543" s="16">
        <v>195.812130638225</v>
      </c>
      <c r="C543" s="14"/>
      <c r="E543" s="3">
        <f>B543/$E$3*$F$3</f>
        <v>95.60370890469154</v>
      </c>
      <c r="F543" s="3"/>
      <c r="H543" s="4">
        <v>206.526371654679</v>
      </c>
      <c r="L543" s="5"/>
      <c r="M543" s="5"/>
      <c r="N543" s="6">
        <v>206.526371654679</v>
      </c>
      <c r="O543" s="7">
        <f t="shared" si="5"/>
        <v>195.8121306382257</v>
      </c>
      <c r="P543" s="5"/>
      <c r="Q543" s="5"/>
    </row>
    <row r="544" spans="1:17" s="2" customFormat="1" ht="13.5">
      <c r="A544" s="5" t="s">
        <v>391</v>
      </c>
      <c r="B544" s="13">
        <v>0</v>
      </c>
      <c r="C544" s="14"/>
      <c r="E544" s="3">
        <f>B544/$E$3*$F$3</f>
        <v>0</v>
      </c>
      <c r="F544" s="3"/>
      <c r="H544" s="4">
        <v>0</v>
      </c>
      <c r="L544" s="5"/>
      <c r="M544" s="5"/>
      <c r="N544" s="6">
        <v>0</v>
      </c>
      <c r="O544" s="7">
        <f t="shared" si="5"/>
        <v>0</v>
      </c>
      <c r="P544" s="5"/>
      <c r="Q544" s="5"/>
    </row>
    <row r="545" spans="1:17" s="2" customFormat="1" ht="13.5">
      <c r="A545" s="5" t="s">
        <v>392</v>
      </c>
      <c r="B545" s="13">
        <v>0</v>
      </c>
      <c r="C545" s="14"/>
      <c r="E545" s="3">
        <f>B545/$E$3*$F$3</f>
        <v>0</v>
      </c>
      <c r="F545" s="3"/>
      <c r="H545" s="4">
        <v>0</v>
      </c>
      <c r="L545" s="5"/>
      <c r="M545" s="5"/>
      <c r="N545" s="6">
        <v>0</v>
      </c>
      <c r="O545" s="7">
        <f t="shared" si="5"/>
        <v>0</v>
      </c>
      <c r="P545" s="5"/>
      <c r="Q545" s="5"/>
    </row>
    <row r="546" spans="1:17" s="2" customFormat="1" ht="13.5">
      <c r="A546" s="5" t="s">
        <v>393</v>
      </c>
      <c r="B546" s="13">
        <v>1668.33786955122</v>
      </c>
      <c r="C546" s="14"/>
      <c r="E546" s="3">
        <f>B546/$E$3*$F$3</f>
        <v>814.5526404078247</v>
      </c>
      <c r="F546" s="3"/>
      <c r="H546" s="4">
        <v>1759.6242161784</v>
      </c>
      <c r="L546" s="5"/>
      <c r="M546" s="5"/>
      <c r="N546" s="6">
        <v>1759.6242161784</v>
      </c>
      <c r="O546" s="7">
        <f t="shared" si="5"/>
        <v>1668.337869551219</v>
      </c>
      <c r="P546" s="5"/>
      <c r="Q546" s="5"/>
    </row>
    <row r="547" spans="1:17" s="2" customFormat="1" ht="14.25">
      <c r="A547" s="5" t="s">
        <v>394</v>
      </c>
      <c r="B547" s="16">
        <v>144.428805577131</v>
      </c>
      <c r="C547" s="14"/>
      <c r="E547" s="3">
        <f>B547/$E$3*$F$3</f>
        <v>70.51621082331883</v>
      </c>
      <c r="F547" s="3"/>
      <c r="H547" s="4">
        <v>152.331508170827</v>
      </c>
      <c r="L547" s="5"/>
      <c r="M547" s="5"/>
      <c r="N547" s="6">
        <v>152.331508170827</v>
      </c>
      <c r="O547" s="7">
        <f t="shared" si="5"/>
        <v>144.42880557713096</v>
      </c>
      <c r="P547" s="5"/>
      <c r="Q547" s="5"/>
    </row>
    <row r="548" spans="1:17" s="2" customFormat="1" ht="13.5">
      <c r="A548" s="5" t="s">
        <v>395</v>
      </c>
      <c r="B548" s="13">
        <v>0</v>
      </c>
      <c r="C548" s="14"/>
      <c r="E548" s="3">
        <f>B548/$E$3*$F$3</f>
        <v>0</v>
      </c>
      <c r="F548" s="3"/>
      <c r="H548" s="4">
        <v>0</v>
      </c>
      <c r="L548" s="5"/>
      <c r="M548" s="5"/>
      <c r="N548" s="6">
        <v>0</v>
      </c>
      <c r="O548" s="7">
        <f t="shared" si="5"/>
        <v>0</v>
      </c>
      <c r="P548" s="5"/>
      <c r="Q548" s="5"/>
    </row>
    <row r="549" spans="1:17" s="2" customFormat="1" ht="13.5">
      <c r="A549" s="5" t="s">
        <v>396</v>
      </c>
      <c r="B549" s="13">
        <v>0</v>
      </c>
      <c r="C549" s="14"/>
      <c r="E549" s="3">
        <f>B549/$E$3*$F$3</f>
        <v>0</v>
      </c>
      <c r="F549" s="3"/>
      <c r="H549" s="4">
        <v>0</v>
      </c>
      <c r="L549" s="5"/>
      <c r="M549" s="5"/>
      <c r="N549" s="6">
        <v>0</v>
      </c>
      <c r="O549" s="7">
        <f t="shared" si="5"/>
        <v>0</v>
      </c>
      <c r="P549" s="5"/>
      <c r="Q549" s="5"/>
    </row>
    <row r="550" spans="1:17" s="2" customFormat="1" ht="13.5">
      <c r="A550" s="5" t="s">
        <v>397</v>
      </c>
      <c r="B550" s="13">
        <v>0</v>
      </c>
      <c r="C550" s="14"/>
      <c r="E550" s="3">
        <f>B550/$E$3*$F$3</f>
        <v>0</v>
      </c>
      <c r="F550" s="3"/>
      <c r="H550" s="4">
        <v>0</v>
      </c>
      <c r="L550" s="5"/>
      <c r="M550" s="5"/>
      <c r="N550" s="6">
        <v>0</v>
      </c>
      <c r="O550" s="7">
        <f t="shared" si="5"/>
        <v>0</v>
      </c>
      <c r="P550" s="5"/>
      <c r="Q550" s="5"/>
    </row>
    <row r="551" spans="1:17" s="2" customFormat="1" ht="13.5">
      <c r="A551" s="5" t="s">
        <v>398</v>
      </c>
      <c r="B551" s="13">
        <v>0</v>
      </c>
      <c r="C551" s="14"/>
      <c r="E551" s="3">
        <f>B551/$E$3*$F$3</f>
        <v>0</v>
      </c>
      <c r="F551" s="3"/>
      <c r="H551" s="4">
        <v>0</v>
      </c>
      <c r="L551" s="5"/>
      <c r="M551" s="5"/>
      <c r="N551" s="6">
        <v>0</v>
      </c>
      <c r="O551" s="7">
        <f t="shared" si="5"/>
        <v>0</v>
      </c>
      <c r="P551" s="5"/>
      <c r="Q551" s="5"/>
    </row>
    <row r="552" spans="1:17" s="2" customFormat="1" ht="13.5">
      <c r="A552" s="5" t="s">
        <v>399</v>
      </c>
      <c r="B552" s="13">
        <v>0</v>
      </c>
      <c r="C552" s="14"/>
      <c r="E552" s="3">
        <f>B552/$E$3*$F$3</f>
        <v>0</v>
      </c>
      <c r="F552" s="3"/>
      <c r="H552" s="4">
        <v>0</v>
      </c>
      <c r="L552" s="5"/>
      <c r="M552" s="5"/>
      <c r="N552" s="6">
        <v>0</v>
      </c>
      <c r="O552" s="7">
        <f t="shared" si="5"/>
        <v>0</v>
      </c>
      <c r="P552" s="5"/>
      <c r="Q552" s="5"/>
    </row>
    <row r="553" spans="1:17" s="2" customFormat="1" ht="13.5">
      <c r="A553" s="5" t="s">
        <v>400</v>
      </c>
      <c r="B553" s="13">
        <v>0</v>
      </c>
      <c r="C553" s="14"/>
      <c r="E553" s="3">
        <f>B553/$E$3*$F$3</f>
        <v>0</v>
      </c>
      <c r="F553" s="3"/>
      <c r="H553" s="4">
        <v>0</v>
      </c>
      <c r="L553" s="5"/>
      <c r="M553" s="5"/>
      <c r="N553" s="6">
        <v>0</v>
      </c>
      <c r="O553" s="7">
        <f t="shared" si="5"/>
        <v>0</v>
      </c>
      <c r="P553" s="5"/>
      <c r="Q553" s="5"/>
    </row>
    <row r="554" spans="1:17" s="2" customFormat="1" ht="13.5">
      <c r="A554" s="5" t="s">
        <v>401</v>
      </c>
      <c r="B554" s="13">
        <v>0</v>
      </c>
      <c r="C554" s="14"/>
      <c r="E554" s="3">
        <f>B554/$E$3*$F$3</f>
        <v>0</v>
      </c>
      <c r="F554" s="3"/>
      <c r="H554" s="4">
        <v>0</v>
      </c>
      <c r="L554" s="5"/>
      <c r="M554" s="5"/>
      <c r="N554" s="6">
        <v>0</v>
      </c>
      <c r="O554" s="7">
        <f t="shared" si="5"/>
        <v>0</v>
      </c>
      <c r="P554" s="5"/>
      <c r="Q554" s="5"/>
    </row>
    <row r="555" spans="1:17" s="2" customFormat="1" ht="14.25">
      <c r="A555" s="5" t="s">
        <v>402</v>
      </c>
      <c r="B555" s="16">
        <v>1523.90906397408</v>
      </c>
      <c r="C555" s="14"/>
      <c r="E555" s="3">
        <f>B555/$E$3*$F$3</f>
        <v>744.0364295845015</v>
      </c>
      <c r="F555" s="3"/>
      <c r="H555" s="4">
        <v>1607.29270800757</v>
      </c>
      <c r="L555" s="5"/>
      <c r="M555" s="5"/>
      <c r="N555" s="6">
        <v>1607.29270800757</v>
      </c>
      <c r="O555" s="7">
        <f t="shared" si="5"/>
        <v>1523.9090639740848</v>
      </c>
      <c r="P555" s="5"/>
      <c r="Q555" s="5"/>
    </row>
    <row r="556" spans="1:17" s="2" customFormat="1" ht="13.5">
      <c r="A556" s="5" t="s">
        <v>403</v>
      </c>
      <c r="B556" s="13">
        <v>2550.18682668081</v>
      </c>
      <c r="C556" s="14"/>
      <c r="E556" s="3">
        <f>B556/$E$3*$F$3</f>
        <v>1245.1083507232772</v>
      </c>
      <c r="F556" s="3"/>
      <c r="H556" s="4">
        <v>2689.7252516445</v>
      </c>
      <c r="L556" s="5"/>
      <c r="M556" s="5"/>
      <c r="N556" s="6">
        <v>2689.7252516445</v>
      </c>
      <c r="O556" s="7">
        <f t="shared" si="5"/>
        <v>2550.1868266808096</v>
      </c>
      <c r="P556" s="5"/>
      <c r="Q556" s="5"/>
    </row>
    <row r="557" spans="1:17" s="2" customFormat="1" ht="13.5">
      <c r="A557" s="5" t="s">
        <v>404</v>
      </c>
      <c r="B557" s="13">
        <v>430.046026862675</v>
      </c>
      <c r="C557" s="14"/>
      <c r="E557" s="3">
        <f>B557/$E$3*$F$3</f>
        <v>209.96653799635624</v>
      </c>
      <c r="F557" s="3"/>
      <c r="H557" s="4">
        <v>453.576830418904</v>
      </c>
      <c r="L557" s="5"/>
      <c r="M557" s="5"/>
      <c r="N557" s="6">
        <v>453.576830418904</v>
      </c>
      <c r="O557" s="7">
        <f t="shared" si="5"/>
        <v>430.0460268626745</v>
      </c>
      <c r="P557" s="5"/>
      <c r="Q557" s="5"/>
    </row>
    <row r="558" spans="1:17" s="2" customFormat="1" ht="13.5">
      <c r="A558" s="5" t="s">
        <v>405</v>
      </c>
      <c r="B558" s="13">
        <v>2016.44832401917</v>
      </c>
      <c r="C558" s="14"/>
      <c r="E558" s="3">
        <f>B558/$E$3*$F$3</f>
        <v>984.5147895717182</v>
      </c>
      <c r="F558" s="3"/>
      <c r="H558" s="4">
        <v>2126.78221023116</v>
      </c>
      <c r="L558" s="5"/>
      <c r="M558" s="5"/>
      <c r="N558" s="6">
        <v>2126.78221023116</v>
      </c>
      <c r="O558" s="7">
        <f t="shared" si="5"/>
        <v>2016.4483240191732</v>
      </c>
      <c r="P558" s="5"/>
      <c r="Q558" s="5"/>
    </row>
    <row r="559" spans="1:17" s="2" customFormat="1" ht="13.5">
      <c r="A559" s="5" t="s">
        <v>406</v>
      </c>
      <c r="B559" s="13">
        <v>0</v>
      </c>
      <c r="C559" s="14"/>
      <c r="E559" s="3">
        <f>B559/$E$3*$F$3</f>
        <v>0</v>
      </c>
      <c r="F559" s="3"/>
      <c r="H559" s="4">
        <v>0</v>
      </c>
      <c r="L559" s="5"/>
      <c r="M559" s="5"/>
      <c r="N559" s="6">
        <v>0</v>
      </c>
      <c r="O559" s="7">
        <f t="shared" si="5"/>
        <v>0</v>
      </c>
      <c r="P559" s="5"/>
      <c r="Q559" s="5"/>
    </row>
    <row r="560" spans="1:17" s="2" customFormat="1" ht="13.5">
      <c r="A560" s="5" t="s">
        <v>407</v>
      </c>
      <c r="B560" s="13">
        <v>0</v>
      </c>
      <c r="C560" s="14"/>
      <c r="E560" s="3">
        <f>B560/$E$3*$F$3</f>
        <v>0</v>
      </c>
      <c r="F560" s="3"/>
      <c r="H560" s="4">
        <v>0</v>
      </c>
      <c r="L560" s="5"/>
      <c r="M560" s="5"/>
      <c r="N560" s="6">
        <v>0</v>
      </c>
      <c r="O560" s="7">
        <f t="shared" si="5"/>
        <v>0</v>
      </c>
      <c r="P560" s="5"/>
      <c r="Q560" s="5"/>
    </row>
    <row r="561" spans="1:17" s="2" customFormat="1" ht="13.5">
      <c r="A561" s="5" t="s">
        <v>408</v>
      </c>
      <c r="B561" s="13">
        <v>25.4602061113532</v>
      </c>
      <c r="C561" s="14"/>
      <c r="E561" s="3">
        <f>B561/$E$3*$F$3</f>
        <v>12.430742292572221</v>
      </c>
      <c r="F561" s="3"/>
      <c r="H561" s="4">
        <v>26.8533107352419</v>
      </c>
      <c r="L561" s="5"/>
      <c r="M561" s="5"/>
      <c r="N561" s="6">
        <v>26.8533107352419</v>
      </c>
      <c r="O561" s="7">
        <f t="shared" si="5"/>
        <v>25.46020611135318</v>
      </c>
      <c r="P561" s="5"/>
      <c r="Q561" s="5"/>
    </row>
    <row r="562" spans="1:17" s="2" customFormat="1" ht="13.5">
      <c r="A562" s="5" t="s">
        <v>409</v>
      </c>
      <c r="B562" s="13">
        <v>0</v>
      </c>
      <c r="C562" s="14"/>
      <c r="E562" s="3">
        <f>B562/$E$3*$F$3</f>
        <v>0</v>
      </c>
      <c r="F562" s="3"/>
      <c r="H562" s="4">
        <v>0</v>
      </c>
      <c r="L562" s="5"/>
      <c r="M562" s="5"/>
      <c r="N562" s="6">
        <v>0</v>
      </c>
      <c r="O562" s="7">
        <f t="shared" si="5"/>
        <v>0</v>
      </c>
      <c r="P562" s="5"/>
      <c r="Q562" s="5"/>
    </row>
    <row r="563" spans="1:17" s="2" customFormat="1" ht="13.5">
      <c r="A563" s="5" t="s">
        <v>410</v>
      </c>
      <c r="B563" s="13">
        <v>78.2322696876125</v>
      </c>
      <c r="C563" s="14"/>
      <c r="E563" s="3">
        <f>B563/$E$3*$F$3</f>
        <v>38.19628086263097</v>
      </c>
      <c r="F563" s="3"/>
      <c r="H563" s="4">
        <v>82.5129002591978</v>
      </c>
      <c r="L563" s="5"/>
      <c r="M563" s="5"/>
      <c r="N563" s="6">
        <v>82.5129002591978</v>
      </c>
      <c r="O563" s="7">
        <f t="shared" si="5"/>
        <v>78.23226968761246</v>
      </c>
      <c r="P563" s="5"/>
      <c r="Q563" s="5"/>
    </row>
    <row r="564" spans="1:17" s="2" customFormat="1" ht="13.5">
      <c r="A564" s="5" t="s">
        <v>411</v>
      </c>
      <c r="B564" s="13">
        <v>1107.28750942467</v>
      </c>
      <c r="C564" s="29"/>
      <c r="E564" s="3">
        <f>B564/$E$3*$F$3</f>
        <v>540.6242829787773</v>
      </c>
      <c r="F564" s="3"/>
      <c r="H564" s="4">
        <v>1167.87489597634</v>
      </c>
      <c r="L564" s="5"/>
      <c r="M564" s="5"/>
      <c r="N564" s="6">
        <v>1167.87489597634</v>
      </c>
      <c r="O564" s="7">
        <f t="shared" si="5"/>
        <v>1107.2875094246704</v>
      </c>
      <c r="P564" s="5"/>
      <c r="Q564" s="5"/>
    </row>
    <row r="565" spans="1:17" s="2" customFormat="1" ht="14.25">
      <c r="A565" s="5" t="s">
        <v>412</v>
      </c>
      <c r="B565" s="16">
        <v>607.804556803759</v>
      </c>
      <c r="C565" s="29"/>
      <c r="E565" s="3">
        <f>B565/$E$3*$F$3</f>
        <v>296.7557205481331</v>
      </c>
      <c r="F565" s="3"/>
      <c r="H565" s="4">
        <v>641.061763552229</v>
      </c>
      <c r="L565" s="5"/>
      <c r="M565" s="5"/>
      <c r="N565" s="6">
        <v>641.061763552229</v>
      </c>
      <c r="O565" s="7">
        <f t="shared" si="5"/>
        <v>607.8045568037583</v>
      </c>
      <c r="P565" s="5"/>
      <c r="Q565" s="5"/>
    </row>
    <row r="566" spans="1:17" s="2" customFormat="1" ht="14.25">
      <c r="A566" s="5" t="s">
        <v>413</v>
      </c>
      <c r="B566" s="16">
        <v>343.481326084074</v>
      </c>
      <c r="C566" s="14"/>
      <c r="E566" s="3">
        <f>B566/$E$3*$F$3</f>
        <v>167.70201420161064</v>
      </c>
      <c r="F566" s="3"/>
      <c r="H566" s="4">
        <v>362.275573919082</v>
      </c>
      <c r="L566" s="5"/>
      <c r="M566" s="5"/>
      <c r="N566" s="6">
        <v>362.275573919082</v>
      </c>
      <c r="O566" s="7">
        <f t="shared" si="5"/>
        <v>343.4813260840741</v>
      </c>
      <c r="P566" s="5"/>
      <c r="Q566" s="5"/>
    </row>
    <row r="567" spans="1:17" s="2" customFormat="1" ht="14.25">
      <c r="A567" s="5" t="s">
        <v>414</v>
      </c>
      <c r="B567" s="16">
        <v>101.840824445413</v>
      </c>
      <c r="C567" s="14"/>
      <c r="E567" s="3">
        <f>B567/$E$3*$F$3</f>
        <v>49.722969170288984</v>
      </c>
      <c r="F567" s="3"/>
      <c r="H567" s="4">
        <v>107.413242940968</v>
      </c>
      <c r="L567" s="5"/>
      <c r="M567" s="5"/>
      <c r="N567" s="6">
        <v>107.413242940968</v>
      </c>
      <c r="O567" s="7">
        <f t="shared" si="5"/>
        <v>101.84082444541309</v>
      </c>
      <c r="P567" s="5"/>
      <c r="Q567" s="5"/>
    </row>
    <row r="568" spans="1:17" s="2" customFormat="1" ht="13.5">
      <c r="A568" s="5" t="s">
        <v>415</v>
      </c>
      <c r="B568" s="13">
        <v>49.5316737075416</v>
      </c>
      <c r="C568" s="14"/>
      <c r="E568" s="3">
        <f>B568/$E$3*$F$3</f>
        <v>24.183444096458643</v>
      </c>
      <c r="F568" s="3"/>
      <c r="H568" s="4">
        <v>52.2418954303797</v>
      </c>
      <c r="L568" s="5"/>
      <c r="M568" s="5"/>
      <c r="N568" s="6">
        <v>52.2418954303797</v>
      </c>
      <c r="O568" s="7">
        <f aca="true" t="shared" si="6" ref="O568:O627">N568/$N$503*$O$503</f>
        <v>49.531673707541636</v>
      </c>
      <c r="P568" s="5"/>
      <c r="Q568" s="5"/>
    </row>
    <row r="569" spans="1:17" s="2" customFormat="1" ht="13.5">
      <c r="A569" s="5" t="s">
        <v>416</v>
      </c>
      <c r="B569" s="13">
        <v>4.6291283838824</v>
      </c>
      <c r="C569" s="14"/>
      <c r="E569" s="3">
        <f>B569/$E$3*$F$3</f>
        <v>2.2601349622858584</v>
      </c>
      <c r="F569" s="3"/>
      <c r="H569" s="4">
        <v>4.88242013368034</v>
      </c>
      <c r="L569" s="5"/>
      <c r="M569" s="5"/>
      <c r="N569" s="6">
        <v>4.88242013368034</v>
      </c>
      <c r="O569" s="7">
        <f t="shared" si="6"/>
        <v>4.6291283838823905</v>
      </c>
      <c r="P569" s="5"/>
      <c r="Q569" s="5"/>
    </row>
    <row r="570" spans="1:17" s="2" customFormat="1" ht="13.5">
      <c r="A570" s="5" t="s">
        <v>417</v>
      </c>
      <c r="B570" s="13">
        <v>0</v>
      </c>
      <c r="C570" s="14"/>
      <c r="E570" s="3">
        <f>B570/$E$3*$F$3</f>
        <v>0</v>
      </c>
      <c r="F570" s="3"/>
      <c r="H570" s="4">
        <v>0</v>
      </c>
      <c r="L570" s="5"/>
      <c r="M570" s="5"/>
      <c r="N570" s="6">
        <v>0</v>
      </c>
      <c r="O570" s="7">
        <f t="shared" si="6"/>
        <v>0</v>
      </c>
      <c r="P570" s="5"/>
      <c r="Q570" s="5"/>
    </row>
    <row r="571" spans="1:17" s="2" customFormat="1" ht="13.5">
      <c r="A571" s="5" t="s">
        <v>418</v>
      </c>
      <c r="B571" s="13">
        <v>531.886851308087</v>
      </c>
      <c r="C571" s="29"/>
      <c r="E571" s="3">
        <f>B571/$E$3*$F$3</f>
        <v>259.6895071666447</v>
      </c>
      <c r="F571" s="3"/>
      <c r="H571" s="4">
        <v>560.990073359872</v>
      </c>
      <c r="L571" s="5"/>
      <c r="M571" s="5"/>
      <c r="N571" s="6">
        <v>560.990073359872</v>
      </c>
      <c r="O571" s="7">
        <f t="shared" si="6"/>
        <v>531.8868513080876</v>
      </c>
      <c r="P571" s="5"/>
      <c r="Q571" s="5"/>
    </row>
    <row r="572" spans="1:17" s="2" customFormat="1" ht="13.5">
      <c r="A572" s="5" t="s">
        <v>419</v>
      </c>
      <c r="B572" s="13">
        <v>222.661075264743</v>
      </c>
      <c r="C572" s="29"/>
      <c r="E572" s="3">
        <f>B572/$E$3*$F$3</f>
        <v>108.71249168594957</v>
      </c>
      <c r="F572" s="3"/>
      <c r="H572" s="4">
        <v>234.844408430025</v>
      </c>
      <c r="L572" s="5"/>
      <c r="M572" s="5"/>
      <c r="N572" s="6">
        <v>234.844408430025</v>
      </c>
      <c r="O572" s="7">
        <f t="shared" si="6"/>
        <v>222.66107526474363</v>
      </c>
      <c r="P572" s="5"/>
      <c r="Q572" s="5"/>
    </row>
    <row r="573" spans="1:17" s="2" customFormat="1" ht="13.5">
      <c r="A573" s="5" t="s">
        <v>420</v>
      </c>
      <c r="B573" s="13">
        <v>58.3270176369182</v>
      </c>
      <c r="C573" s="29"/>
      <c r="E573" s="3">
        <f>B573/$E$3*$F$3</f>
        <v>28.477700524801797</v>
      </c>
      <c r="F573" s="3"/>
      <c r="H573" s="4">
        <v>61.5184936843723</v>
      </c>
      <c r="L573" s="5"/>
      <c r="M573" s="5"/>
      <c r="N573" s="6">
        <v>61.5184936843723</v>
      </c>
      <c r="O573" s="7">
        <f t="shared" si="6"/>
        <v>58.32701763691814</v>
      </c>
      <c r="P573" s="5"/>
      <c r="Q573" s="5"/>
    </row>
    <row r="574" spans="1:17" s="2" customFormat="1" ht="13.5">
      <c r="A574" s="5" t="s">
        <v>421</v>
      </c>
      <c r="B574" s="13">
        <v>0</v>
      </c>
      <c r="C574" s="14"/>
      <c r="E574" s="3">
        <f>B574/$E$3*$F$3</f>
        <v>0</v>
      </c>
      <c r="F574" s="3"/>
      <c r="H574" s="4">
        <v>0</v>
      </c>
      <c r="L574" s="5"/>
      <c r="M574" s="5"/>
      <c r="N574" s="6">
        <v>0</v>
      </c>
      <c r="O574" s="7">
        <f t="shared" si="6"/>
        <v>0</v>
      </c>
      <c r="P574" s="5"/>
      <c r="Q574" s="5"/>
    </row>
    <row r="575" spans="1:17" s="2" customFormat="1" ht="13.5">
      <c r="A575" s="5" t="s">
        <v>422</v>
      </c>
      <c r="B575" s="13">
        <v>118.505686627389</v>
      </c>
      <c r="C575" s="14"/>
      <c r="E575" s="3">
        <f>B575/$E$3*$F$3</f>
        <v>57.85945503451776</v>
      </c>
      <c r="F575" s="3"/>
      <c r="H575" s="4">
        <v>124.989955422217</v>
      </c>
      <c r="L575" s="5"/>
      <c r="M575" s="5"/>
      <c r="N575" s="6">
        <v>124.989955422217</v>
      </c>
      <c r="O575" s="7">
        <f t="shared" si="6"/>
        <v>118.50568662738948</v>
      </c>
      <c r="P575" s="5"/>
      <c r="Q575" s="5"/>
    </row>
    <row r="576" spans="1:17" s="2" customFormat="1" ht="13.5">
      <c r="A576" s="5" t="s">
        <v>423</v>
      </c>
      <c r="B576" s="13">
        <v>78.2322696876125</v>
      </c>
      <c r="C576" s="14"/>
      <c r="E576" s="3">
        <f>B576/$E$3*$F$3</f>
        <v>38.19628086263097</v>
      </c>
      <c r="F576" s="3"/>
      <c r="H576" s="4">
        <v>82.5129002591978</v>
      </c>
      <c r="L576" s="5"/>
      <c r="M576" s="5"/>
      <c r="N576" s="6">
        <v>82.5129002591978</v>
      </c>
      <c r="O576" s="7">
        <f t="shared" si="6"/>
        <v>78.23226968761246</v>
      </c>
      <c r="P576" s="5"/>
      <c r="Q576" s="5"/>
    </row>
    <row r="577" spans="1:17" s="2" customFormat="1" ht="13.5">
      <c r="A577" s="5" t="s">
        <v>424</v>
      </c>
      <c r="B577" s="13">
        <v>0</v>
      </c>
      <c r="C577" s="14"/>
      <c r="E577" s="3">
        <f>B577/$E$3*$F$3</f>
        <v>0</v>
      </c>
      <c r="F577" s="3"/>
      <c r="H577" s="4">
        <v>0</v>
      </c>
      <c r="L577" s="5"/>
      <c r="M577" s="5"/>
      <c r="N577" s="6">
        <v>0</v>
      </c>
      <c r="O577" s="7">
        <f t="shared" si="6"/>
        <v>0</v>
      </c>
      <c r="P577" s="5"/>
      <c r="Q577" s="5"/>
    </row>
    <row r="578" spans="1:17" s="2" customFormat="1" ht="13.5">
      <c r="A578" s="5" t="s">
        <v>425</v>
      </c>
      <c r="B578" s="13">
        <v>54.160802091424</v>
      </c>
      <c r="C578" s="14"/>
      <c r="E578" s="3">
        <f>B578/$E$3*$F$3</f>
        <v>26.443579058744504</v>
      </c>
      <c r="F578" s="3"/>
      <c r="H578" s="4">
        <v>57.12431556406</v>
      </c>
      <c r="L578" s="5"/>
      <c r="M578" s="5"/>
      <c r="N578" s="6">
        <v>57.12431556406</v>
      </c>
      <c r="O578" s="7">
        <f t="shared" si="6"/>
        <v>54.16080209142399</v>
      </c>
      <c r="P578" s="5"/>
      <c r="Q578" s="5"/>
    </row>
    <row r="579" spans="1:17" s="2" customFormat="1" ht="13.5">
      <c r="A579" s="5" t="s">
        <v>426</v>
      </c>
      <c r="B579" s="13">
        <v>1049.42340462614</v>
      </c>
      <c r="C579" s="14"/>
      <c r="E579" s="3">
        <f>B579/$E$3*$F$3</f>
        <v>512.372595950204</v>
      </c>
      <c r="F579" s="3"/>
      <c r="H579" s="4">
        <v>1106.84464430533</v>
      </c>
      <c r="L579" s="5"/>
      <c r="M579" s="5"/>
      <c r="N579" s="6">
        <v>1106.84464430533</v>
      </c>
      <c r="O579" s="7">
        <f t="shared" si="6"/>
        <v>1049.423404626135</v>
      </c>
      <c r="P579" s="5"/>
      <c r="Q579" s="5"/>
    </row>
    <row r="580" spans="1:17" s="2" customFormat="1" ht="13.5">
      <c r="A580" s="5" t="s">
        <v>10</v>
      </c>
      <c r="B580" s="13">
        <v>79.6210082027772</v>
      </c>
      <c r="C580" s="14"/>
      <c r="E580" s="3">
        <f>B580/$E$3*$F$3</f>
        <v>38.87432135131672</v>
      </c>
      <c r="F580" s="3"/>
      <c r="H580" s="4">
        <v>83.9776262993019</v>
      </c>
      <c r="L580" s="5"/>
      <c r="M580" s="5"/>
      <c r="N580" s="6">
        <v>83.9776262993019</v>
      </c>
      <c r="O580" s="7">
        <f t="shared" si="6"/>
        <v>79.62100820277716</v>
      </c>
      <c r="P580" s="5"/>
      <c r="Q580" s="5"/>
    </row>
    <row r="581" spans="1:17" s="2" customFormat="1" ht="13.5">
      <c r="A581" s="5" t="s">
        <v>12</v>
      </c>
      <c r="B581" s="13">
        <v>46.291283838824</v>
      </c>
      <c r="C581" s="14"/>
      <c r="E581" s="3">
        <f>B581/$E$3*$F$3</f>
        <v>22.60134962285858</v>
      </c>
      <c r="F581" s="3"/>
      <c r="H581" s="4">
        <v>48.8242013368034</v>
      </c>
      <c r="L581" s="5"/>
      <c r="M581" s="5"/>
      <c r="N581" s="6">
        <v>48.8242013368034</v>
      </c>
      <c r="O581" s="7">
        <f t="shared" si="6"/>
        <v>46.29128383882391</v>
      </c>
      <c r="P581" s="5"/>
      <c r="Q581" s="5"/>
    </row>
    <row r="582" spans="1:17" s="2" customFormat="1" ht="13.5">
      <c r="A582" s="5" t="s">
        <v>14</v>
      </c>
      <c r="B582" s="13">
        <v>0</v>
      </c>
      <c r="C582" s="14"/>
      <c r="E582" s="3">
        <f>B582/$E$3*$F$3</f>
        <v>0</v>
      </c>
      <c r="F582" s="3"/>
      <c r="H582" s="4">
        <v>0</v>
      </c>
      <c r="L582" s="5"/>
      <c r="M582" s="5"/>
      <c r="N582" s="6">
        <v>0</v>
      </c>
      <c r="O582" s="7">
        <f t="shared" si="6"/>
        <v>0</v>
      </c>
      <c r="P582" s="5"/>
      <c r="Q582" s="5"/>
    </row>
    <row r="583" spans="1:17" s="2" customFormat="1" ht="13.5">
      <c r="A583" s="5" t="s">
        <v>427</v>
      </c>
      <c r="B583" s="13">
        <v>97.6746088999186</v>
      </c>
      <c r="C583" s="14"/>
      <c r="E583" s="3">
        <f>B583/$E$3*$F$3</f>
        <v>47.688847704231584</v>
      </c>
      <c r="F583" s="3"/>
      <c r="H583" s="4">
        <v>103.019064820655</v>
      </c>
      <c r="L583" s="5"/>
      <c r="M583" s="5"/>
      <c r="N583" s="6">
        <v>103.019064820655</v>
      </c>
      <c r="O583" s="7">
        <f t="shared" si="6"/>
        <v>97.67460889991828</v>
      </c>
      <c r="P583" s="5"/>
      <c r="Q583" s="5"/>
    </row>
    <row r="584" spans="1:17" s="2" customFormat="1" ht="13.5">
      <c r="A584" s="5" t="s">
        <v>428</v>
      </c>
      <c r="B584" s="13">
        <v>92.5825676776479</v>
      </c>
      <c r="C584" s="14"/>
      <c r="E584" s="3">
        <f>B584/$E$3*$F$3</f>
        <v>45.20269924571711</v>
      </c>
      <c r="F584" s="3"/>
      <c r="H584" s="4">
        <v>97.6484026736069</v>
      </c>
      <c r="L584" s="5"/>
      <c r="M584" s="5"/>
      <c r="N584" s="6">
        <v>97.6484026736069</v>
      </c>
      <c r="O584" s="7">
        <f t="shared" si="6"/>
        <v>92.58256767764792</v>
      </c>
      <c r="P584" s="5"/>
      <c r="Q584" s="5"/>
    </row>
    <row r="585" spans="1:17" s="2" customFormat="1" ht="13.5">
      <c r="A585" s="5" t="s">
        <v>429</v>
      </c>
      <c r="B585" s="13">
        <v>12.4986466364825</v>
      </c>
      <c r="C585" s="14"/>
      <c r="E585" s="3">
        <f>B585/$E$3*$F$3</f>
        <v>6.102364398171826</v>
      </c>
      <c r="F585" s="3"/>
      <c r="H585" s="4">
        <v>13.1825343609369</v>
      </c>
      <c r="L585" s="5"/>
      <c r="M585" s="5"/>
      <c r="N585" s="6">
        <v>13.1825343609369</v>
      </c>
      <c r="O585" s="7">
        <f t="shared" si="6"/>
        <v>12.49864663648244</v>
      </c>
      <c r="P585" s="5"/>
      <c r="Q585" s="5"/>
    </row>
    <row r="586" spans="1:17" s="2" customFormat="1" ht="13.5">
      <c r="A586" s="5" t="s">
        <v>430</v>
      </c>
      <c r="B586" s="13">
        <v>651.781276450641</v>
      </c>
      <c r="C586" s="14"/>
      <c r="E586" s="3">
        <f>B586/$E$3*$F$3</f>
        <v>318.2270026898484</v>
      </c>
      <c r="F586" s="3"/>
      <c r="H586" s="4">
        <v>687.444754822192</v>
      </c>
      <c r="L586" s="5"/>
      <c r="M586" s="5"/>
      <c r="N586" s="6">
        <v>687.444754822192</v>
      </c>
      <c r="O586" s="7">
        <f t="shared" si="6"/>
        <v>651.7812764506407</v>
      </c>
      <c r="P586" s="5"/>
      <c r="Q586" s="5"/>
    </row>
    <row r="587" spans="1:17" s="2" customFormat="1" ht="13.5">
      <c r="A587" s="5" t="s">
        <v>431</v>
      </c>
      <c r="B587" s="13">
        <v>68.9740129198477</v>
      </c>
      <c r="C587" s="14"/>
      <c r="E587" s="3">
        <f>B587/$E$3*$F$3</f>
        <v>33.67601093805926</v>
      </c>
      <c r="F587" s="3"/>
      <c r="H587" s="4">
        <v>72.7480599918371</v>
      </c>
      <c r="L587" s="5"/>
      <c r="M587" s="5"/>
      <c r="N587" s="6">
        <v>72.7480599918371</v>
      </c>
      <c r="O587" s="7">
        <f t="shared" si="6"/>
        <v>68.97401291984765</v>
      </c>
      <c r="P587" s="5"/>
      <c r="Q587" s="5"/>
    </row>
    <row r="588" spans="1:17" s="2" customFormat="1" ht="13.5">
      <c r="A588" s="5" t="s">
        <v>432</v>
      </c>
      <c r="B588" s="13">
        <v>20.3681648890825</v>
      </c>
      <c r="C588" s="14"/>
      <c r="E588" s="3">
        <f>B588/$E$3*$F$3</f>
        <v>9.944593834057747</v>
      </c>
      <c r="F588" s="3"/>
      <c r="H588" s="4">
        <v>21.4826485881935</v>
      </c>
      <c r="L588" s="5"/>
      <c r="M588" s="5"/>
      <c r="N588" s="6">
        <v>21.4826485881935</v>
      </c>
      <c r="O588" s="7">
        <f t="shared" si="6"/>
        <v>20.36816488908252</v>
      </c>
      <c r="P588" s="5"/>
      <c r="Q588" s="5"/>
    </row>
    <row r="589" spans="1:17" s="2" customFormat="1" ht="13.5">
      <c r="A589" s="5" t="s">
        <v>10</v>
      </c>
      <c r="B589" s="13">
        <v>20.3681648890825</v>
      </c>
      <c r="C589" s="14"/>
      <c r="E589" s="3">
        <f>B589/$E$3*$F$3</f>
        <v>9.944593834057747</v>
      </c>
      <c r="F589" s="3"/>
      <c r="H589" s="4">
        <v>21.4826485881935</v>
      </c>
      <c r="L589" s="5"/>
      <c r="M589" s="5"/>
      <c r="N589" s="6">
        <v>21.4826485881935</v>
      </c>
      <c r="O589" s="7">
        <f t="shared" si="6"/>
        <v>20.36816488908252</v>
      </c>
      <c r="P589" s="5"/>
      <c r="Q589" s="5"/>
    </row>
    <row r="590" spans="1:17" s="2" customFormat="1" ht="13.5">
      <c r="A590" s="5" t="s">
        <v>12</v>
      </c>
      <c r="B590" s="13">
        <v>0</v>
      </c>
      <c r="C590" s="14"/>
      <c r="E590" s="3">
        <f>B590/$E$3*$F$3</f>
        <v>0</v>
      </c>
      <c r="F590" s="3"/>
      <c r="H590" s="4">
        <v>0</v>
      </c>
      <c r="L590" s="5"/>
      <c r="M590" s="5"/>
      <c r="N590" s="6">
        <v>0</v>
      </c>
      <c r="O590" s="7">
        <f t="shared" si="6"/>
        <v>0</v>
      </c>
      <c r="P590" s="5"/>
      <c r="Q590" s="5"/>
    </row>
    <row r="591" spans="1:17" s="2" customFormat="1" ht="13.5">
      <c r="A591" s="5" t="s">
        <v>14</v>
      </c>
      <c r="B591" s="13">
        <v>0</v>
      </c>
      <c r="C591" s="14"/>
      <c r="E591" s="3">
        <f>B591/$E$3*$F$3</f>
        <v>0</v>
      </c>
      <c r="F591" s="3"/>
      <c r="H591" s="4">
        <v>0</v>
      </c>
      <c r="L591" s="5"/>
      <c r="M591" s="5"/>
      <c r="N591" s="6">
        <v>0</v>
      </c>
      <c r="O591" s="7">
        <f t="shared" si="6"/>
        <v>0</v>
      </c>
      <c r="P591" s="5"/>
      <c r="Q591" s="5"/>
    </row>
    <row r="592" spans="1:17" s="2" customFormat="1" ht="13.5">
      <c r="A592" s="5" t="s">
        <v>433</v>
      </c>
      <c r="B592" s="13">
        <v>0</v>
      </c>
      <c r="C592" s="14"/>
      <c r="E592" s="3">
        <f>B592/$E$3*$F$3</f>
        <v>0</v>
      </c>
      <c r="F592" s="3"/>
      <c r="H592" s="4">
        <v>0</v>
      </c>
      <c r="L592" s="5"/>
      <c r="M592" s="5"/>
      <c r="N592" s="6">
        <v>0</v>
      </c>
      <c r="O592" s="7">
        <f t="shared" si="6"/>
        <v>0</v>
      </c>
      <c r="P592" s="5"/>
      <c r="Q592" s="5"/>
    </row>
    <row r="593" spans="1:17" s="2" customFormat="1" ht="13.5">
      <c r="A593" s="5" t="s">
        <v>434</v>
      </c>
      <c r="B593" s="13">
        <v>5787.33630552977</v>
      </c>
      <c r="C593" s="14"/>
      <c r="E593" s="3">
        <f>B593/$E$3*$F$3</f>
        <v>2825.6207298497766</v>
      </c>
      <c r="F593" s="3"/>
      <c r="H593" s="4">
        <v>6104.00165112717</v>
      </c>
      <c r="L593" s="5"/>
      <c r="M593" s="5"/>
      <c r="N593" s="6">
        <v>6104.00165112717</v>
      </c>
      <c r="O593" s="7">
        <f t="shared" si="6"/>
        <v>5787.336305529773</v>
      </c>
      <c r="P593" s="5"/>
      <c r="Q593" s="5"/>
    </row>
    <row r="594" spans="1:17" s="2" customFormat="1" ht="13.5">
      <c r="A594" s="5" t="s">
        <v>435</v>
      </c>
      <c r="B594" s="13">
        <v>5617.44729384129</v>
      </c>
      <c r="C594" s="14"/>
      <c r="E594" s="3">
        <f>B594/$E$3*$F$3</f>
        <v>2742.6737767338877</v>
      </c>
      <c r="F594" s="3"/>
      <c r="H594" s="4">
        <v>5924.8168322211</v>
      </c>
      <c r="L594" s="5"/>
      <c r="M594" s="5"/>
      <c r="N594" s="6">
        <v>5924.8168322211</v>
      </c>
      <c r="O594" s="7">
        <f t="shared" si="6"/>
        <v>5617.447293841288</v>
      </c>
      <c r="P594" s="5"/>
      <c r="Q594" s="5"/>
    </row>
    <row r="595" spans="1:17" s="2" customFormat="1" ht="13.5">
      <c r="A595" s="5" t="s">
        <v>436</v>
      </c>
      <c r="B595" s="13">
        <v>169.889011688484</v>
      </c>
      <c r="C595" s="14"/>
      <c r="E595" s="3">
        <f>B595/$E$3*$F$3</f>
        <v>82.94695311589096</v>
      </c>
      <c r="F595" s="3"/>
      <c r="H595" s="4">
        <v>179.184818906069</v>
      </c>
      <c r="L595" s="5"/>
      <c r="M595" s="5"/>
      <c r="N595" s="6">
        <v>179.184818906069</v>
      </c>
      <c r="O595" s="7">
        <f t="shared" si="6"/>
        <v>169.88901168848423</v>
      </c>
      <c r="P595" s="5"/>
      <c r="Q595" s="5"/>
    </row>
    <row r="596" spans="1:17" s="2" customFormat="1" ht="13.5">
      <c r="A596" s="5" t="s">
        <v>437</v>
      </c>
      <c r="B596" s="13">
        <v>509.667035065452</v>
      </c>
      <c r="C596" s="14"/>
      <c r="E596" s="3">
        <f>B596/$E$3*$F$3</f>
        <v>248.84085934767288</v>
      </c>
      <c r="F596" s="3"/>
      <c r="H596" s="4">
        <v>537.554456718206</v>
      </c>
      <c r="L596" s="5"/>
      <c r="M596" s="5"/>
      <c r="N596" s="6">
        <v>537.554456718206</v>
      </c>
      <c r="O596" s="7">
        <f t="shared" si="6"/>
        <v>509.6670350654518</v>
      </c>
      <c r="P596" s="5"/>
      <c r="Q596" s="5"/>
    </row>
    <row r="597" spans="1:17" s="2" customFormat="1" ht="13.5">
      <c r="A597" s="5" t="s">
        <v>438</v>
      </c>
      <c r="B597" s="13">
        <v>396.253389660333</v>
      </c>
      <c r="C597" s="14"/>
      <c r="E597" s="3">
        <f>B597/$E$3*$F$3</f>
        <v>193.46755277166926</v>
      </c>
      <c r="F597" s="3"/>
      <c r="H597" s="4">
        <v>417.935163443037</v>
      </c>
      <c r="L597" s="5"/>
      <c r="M597" s="5"/>
      <c r="N597" s="6">
        <v>417.935163443037</v>
      </c>
      <c r="O597" s="7">
        <f t="shared" si="6"/>
        <v>396.2533896603326</v>
      </c>
      <c r="P597" s="5"/>
      <c r="Q597" s="5"/>
    </row>
    <row r="598" spans="1:17" s="2" customFormat="1" ht="13.5">
      <c r="A598" s="5" t="s">
        <v>439</v>
      </c>
      <c r="B598" s="13">
        <v>113.413645405119</v>
      </c>
      <c r="C598" s="14"/>
      <c r="E598" s="3">
        <f>B598/$E$3*$F$3</f>
        <v>55.37330657600363</v>
      </c>
      <c r="F598" s="3"/>
      <c r="H598" s="4">
        <v>119.619293275168</v>
      </c>
      <c r="L598" s="5"/>
      <c r="M598" s="5"/>
      <c r="N598" s="6">
        <v>119.619293275168</v>
      </c>
      <c r="O598" s="7">
        <f t="shared" si="6"/>
        <v>113.41364540511826</v>
      </c>
      <c r="P598" s="5"/>
      <c r="Q598" s="5"/>
    </row>
    <row r="599" spans="1:17" s="2" customFormat="1" ht="13.5">
      <c r="A599" s="5" t="s">
        <v>440</v>
      </c>
      <c r="B599" s="13">
        <v>1212.3687237388</v>
      </c>
      <c r="C599" s="14"/>
      <c r="E599" s="3">
        <f>B599/$E$3*$F$3</f>
        <v>591.929346622666</v>
      </c>
      <c r="F599" s="3"/>
      <c r="H599" s="4">
        <v>1278.70583301088</v>
      </c>
      <c r="L599" s="5"/>
      <c r="M599" s="5"/>
      <c r="N599" s="6">
        <v>1278.70583301088</v>
      </c>
      <c r="O599" s="7">
        <f t="shared" si="6"/>
        <v>1212.3687237387971</v>
      </c>
      <c r="P599" s="5"/>
      <c r="Q599" s="5"/>
    </row>
    <row r="600" spans="1:17" s="2" customFormat="1" ht="13.5">
      <c r="A600" s="5" t="s">
        <v>441</v>
      </c>
      <c r="B600" s="13">
        <v>738.80889006763</v>
      </c>
      <c r="C600" s="14"/>
      <c r="E600" s="3">
        <f>B600/$E$3*$F$3</f>
        <v>360.7175399808225</v>
      </c>
      <c r="F600" s="3"/>
      <c r="H600" s="4">
        <v>779.234253335383</v>
      </c>
      <c r="L600" s="5"/>
      <c r="M600" s="5"/>
      <c r="N600" s="6">
        <v>779.234253335383</v>
      </c>
      <c r="O600" s="7">
        <f t="shared" si="6"/>
        <v>738.8088900676302</v>
      </c>
      <c r="P600" s="5"/>
      <c r="Q600" s="5"/>
    </row>
    <row r="601" spans="1:17" s="2" customFormat="1" ht="13.5">
      <c r="A601" s="5" t="s">
        <v>442</v>
      </c>
      <c r="B601" s="13">
        <v>473.559833671169</v>
      </c>
      <c r="C601" s="14"/>
      <c r="E601" s="3">
        <f>B601/$E$3*$F$3</f>
        <v>231.21180664184303</v>
      </c>
      <c r="F601" s="3"/>
      <c r="H601" s="4">
        <v>499.471579675499</v>
      </c>
      <c r="L601" s="5"/>
      <c r="M601" s="5"/>
      <c r="N601" s="6">
        <v>499.471579675499</v>
      </c>
      <c r="O601" s="7">
        <f t="shared" si="6"/>
        <v>473.5598336711688</v>
      </c>
      <c r="P601" s="5"/>
      <c r="Q601" s="5"/>
    </row>
    <row r="602" spans="1:17" s="2" customFormat="1" ht="13.5">
      <c r="A602" s="5" t="s">
        <v>443</v>
      </c>
      <c r="B602" s="13">
        <v>9.72116960615303</v>
      </c>
      <c r="C602" s="14"/>
      <c r="E602" s="3">
        <f>B602/$E$3*$F$3</f>
        <v>4.746283420800297</v>
      </c>
      <c r="F602" s="3"/>
      <c r="H602" s="4">
        <v>10.2530822807287</v>
      </c>
      <c r="L602" s="5"/>
      <c r="M602" s="5"/>
      <c r="N602" s="6">
        <v>10.2530822807287</v>
      </c>
      <c r="O602" s="7">
        <f t="shared" si="6"/>
        <v>9.721169606153007</v>
      </c>
      <c r="P602" s="5"/>
      <c r="Q602" s="5"/>
    </row>
    <row r="603" spans="1:17" s="2" customFormat="1" ht="13.5">
      <c r="A603" s="5" t="s">
        <v>444</v>
      </c>
      <c r="B603" s="13">
        <v>9.72116960615303</v>
      </c>
      <c r="C603" s="14"/>
      <c r="E603" s="3">
        <f>B603/$E$3*$F$3</f>
        <v>4.746283420800297</v>
      </c>
      <c r="F603" s="3"/>
      <c r="H603" s="4">
        <v>10.2530822807287</v>
      </c>
      <c r="L603" s="5"/>
      <c r="M603" s="5"/>
      <c r="N603" s="6">
        <v>10.2530822807287</v>
      </c>
      <c r="O603" s="7">
        <f t="shared" si="6"/>
        <v>9.721169606153007</v>
      </c>
      <c r="P603" s="5"/>
      <c r="Q603" s="5"/>
    </row>
    <row r="604" spans="1:17" s="2" customFormat="1" ht="13.5">
      <c r="A604" s="5" t="s">
        <v>445</v>
      </c>
      <c r="B604" s="13">
        <v>0</v>
      </c>
      <c r="C604" s="14"/>
      <c r="E604" s="3">
        <f>B604/$E$3*$F$3</f>
        <v>0</v>
      </c>
      <c r="F604" s="3"/>
      <c r="H604" s="4">
        <v>0</v>
      </c>
      <c r="L604" s="5"/>
      <c r="M604" s="5"/>
      <c r="N604" s="6">
        <v>0</v>
      </c>
      <c r="O604" s="7">
        <f t="shared" si="6"/>
        <v>0</v>
      </c>
      <c r="P604" s="5"/>
      <c r="Q604" s="5"/>
    </row>
    <row r="605" spans="1:17" s="2" customFormat="1" ht="13.5">
      <c r="A605" s="5" t="s">
        <v>446</v>
      </c>
      <c r="B605" s="13">
        <v>24.0714675961885</v>
      </c>
      <c r="C605" s="14"/>
      <c r="E605" s="3">
        <f>B605/$E$3*$F$3</f>
        <v>11.752701803886472</v>
      </c>
      <c r="F605" s="3"/>
      <c r="H605" s="4">
        <v>25.3885846951378</v>
      </c>
      <c r="L605" s="5"/>
      <c r="M605" s="5"/>
      <c r="N605" s="6">
        <v>25.3885846951378</v>
      </c>
      <c r="O605" s="7">
        <f t="shared" si="6"/>
        <v>24.071467596188466</v>
      </c>
      <c r="P605" s="5"/>
      <c r="Q605" s="5"/>
    </row>
    <row r="606" spans="1:17" s="2" customFormat="1" ht="13.5">
      <c r="A606" s="5" t="s">
        <v>447</v>
      </c>
      <c r="B606" s="13">
        <v>24.0714675961885</v>
      </c>
      <c r="C606" s="14"/>
      <c r="E606" s="3">
        <f>B606/$E$3*$F$3</f>
        <v>11.752701803886472</v>
      </c>
      <c r="F606" s="3"/>
      <c r="H606" s="4">
        <v>25.3885846951378</v>
      </c>
      <c r="L606" s="5"/>
      <c r="M606" s="5"/>
      <c r="N606" s="6">
        <v>25.3885846951378</v>
      </c>
      <c r="O606" s="7">
        <f t="shared" si="6"/>
        <v>24.071467596188466</v>
      </c>
      <c r="P606" s="5"/>
      <c r="Q606" s="5"/>
    </row>
    <row r="607" spans="1:17" s="2" customFormat="1" ht="13.5">
      <c r="A607" s="5" t="s">
        <v>448</v>
      </c>
      <c r="B607" s="13">
        <v>0</v>
      </c>
      <c r="C607" s="14"/>
      <c r="E607" s="3">
        <f>B607/$E$3*$F$3</f>
        <v>0</v>
      </c>
      <c r="F607" s="3"/>
      <c r="H607" s="4">
        <v>0</v>
      </c>
      <c r="L607" s="5"/>
      <c r="M607" s="5"/>
      <c r="N607" s="6">
        <v>0</v>
      </c>
      <c r="O607" s="7">
        <f t="shared" si="6"/>
        <v>0</v>
      </c>
      <c r="P607" s="5"/>
      <c r="Q607" s="5"/>
    </row>
    <row r="608" spans="1:17" s="2" customFormat="1" ht="13.5">
      <c r="A608" s="5" t="s">
        <v>449</v>
      </c>
      <c r="B608" s="13">
        <v>37434.8354147802</v>
      </c>
      <c r="C608" s="14"/>
      <c r="E608" s="3">
        <f>B608/$E$3*$F$3</f>
        <v>18277.259413013282</v>
      </c>
      <c r="F608" s="3"/>
      <c r="H608" s="4">
        <v>39483.1551370462</v>
      </c>
      <c r="L608" s="5"/>
      <c r="M608" s="5"/>
      <c r="N608" s="6">
        <v>39483.1551370462</v>
      </c>
      <c r="O608" s="7">
        <f t="shared" si="6"/>
        <v>37434.835414780144</v>
      </c>
      <c r="P608" s="5"/>
      <c r="Q608" s="5"/>
    </row>
    <row r="609" spans="1:17" s="2" customFormat="1" ht="13.5">
      <c r="A609" s="5" t="s">
        <v>450</v>
      </c>
      <c r="B609" s="13">
        <v>16981.0316505958</v>
      </c>
      <c r="C609" s="14"/>
      <c r="E609" s="3">
        <f>B609/$E$3*$F$3</f>
        <v>8290.85308215321</v>
      </c>
      <c r="F609" s="3"/>
      <c r="H609" s="4">
        <v>17910.1817763796</v>
      </c>
      <c r="L609" s="5"/>
      <c r="M609" s="5"/>
      <c r="N609" s="6">
        <v>17910.1817763796</v>
      </c>
      <c r="O609" s="7">
        <f t="shared" si="6"/>
        <v>16981.03165059578</v>
      </c>
      <c r="P609" s="5"/>
      <c r="Q609" s="5"/>
    </row>
    <row r="610" spans="1:17" s="2" customFormat="1" ht="13.5">
      <c r="A610" s="5" t="s">
        <v>451</v>
      </c>
      <c r="B610" s="13">
        <v>16210.7446875178</v>
      </c>
      <c r="C610" s="14"/>
      <c r="E610" s="3">
        <f>B610/$E$3*$F$3</f>
        <v>7914.7666244288575</v>
      </c>
      <c r="F610" s="3"/>
      <c r="H610" s="4">
        <v>17097.7470661352</v>
      </c>
      <c r="L610" s="5"/>
      <c r="M610" s="5"/>
      <c r="N610" s="6">
        <v>17097.7470661352</v>
      </c>
      <c r="O610" s="7">
        <f t="shared" si="6"/>
        <v>16210.744687517761</v>
      </c>
      <c r="P610" s="5"/>
      <c r="Q610" s="5"/>
    </row>
    <row r="611" spans="1:17" s="2" customFormat="1" ht="13.5">
      <c r="A611" s="5" t="s">
        <v>452</v>
      </c>
      <c r="B611" s="13">
        <v>4243.0590766666</v>
      </c>
      <c r="C611" s="14"/>
      <c r="E611" s="3">
        <f>B611/$E$3*$F$3</f>
        <v>2071.6397064312137</v>
      </c>
      <c r="F611" s="3"/>
      <c r="H611" s="4">
        <v>4475.2262945314</v>
      </c>
      <c r="L611" s="5"/>
      <c r="M611" s="5"/>
      <c r="N611" s="6">
        <v>4475.2262945314</v>
      </c>
      <c r="O611" s="7">
        <f t="shared" si="6"/>
        <v>4243.0590766666</v>
      </c>
      <c r="P611" s="5"/>
      <c r="Q611" s="5"/>
    </row>
    <row r="612" spans="1:17" s="2" customFormat="1" ht="13.5">
      <c r="A612" s="5" t="s">
        <v>453</v>
      </c>
      <c r="B612" s="13">
        <v>84.7130494250478</v>
      </c>
      <c r="C612" s="14"/>
      <c r="E612" s="3">
        <f>B612/$E$3*$F$3</f>
        <v>41.360469809831145</v>
      </c>
      <c r="F612" s="3"/>
      <c r="H612" s="4">
        <v>89.3482884463503</v>
      </c>
      <c r="L612" s="5"/>
      <c r="M612" s="5"/>
      <c r="N612" s="6">
        <v>89.3482884463503</v>
      </c>
      <c r="O612" s="7">
        <f t="shared" si="6"/>
        <v>84.71304942504783</v>
      </c>
      <c r="P612" s="5"/>
      <c r="Q612" s="5"/>
    </row>
    <row r="613" spans="1:17" s="2" customFormat="1" ht="13.5">
      <c r="A613" s="5" t="s">
        <v>454</v>
      </c>
      <c r="B613" s="13">
        <v>0</v>
      </c>
      <c r="C613" s="14"/>
      <c r="E613" s="3">
        <f>B613/$E$3*$F$3</f>
        <v>0</v>
      </c>
      <c r="F613" s="3"/>
      <c r="H613" s="4">
        <v>0</v>
      </c>
      <c r="L613" s="5"/>
      <c r="M613" s="5"/>
      <c r="N613" s="6">
        <v>0</v>
      </c>
      <c r="O613" s="7">
        <f t="shared" si="6"/>
        <v>0</v>
      </c>
      <c r="P613" s="5"/>
      <c r="Q613" s="5"/>
    </row>
    <row r="614" spans="1:17" s="2" customFormat="1" ht="13.5">
      <c r="A614" s="5" t="s">
        <v>455</v>
      </c>
      <c r="B614" s="13">
        <v>0</v>
      </c>
      <c r="C614" s="14"/>
      <c r="E614" s="3">
        <f>B614/$E$3*$F$3</f>
        <v>0</v>
      </c>
      <c r="F614" s="3"/>
      <c r="H614" s="4">
        <v>0</v>
      </c>
      <c r="L614" s="5"/>
      <c r="M614" s="5"/>
      <c r="N614" s="6">
        <v>0</v>
      </c>
      <c r="O614" s="7">
        <f t="shared" si="6"/>
        <v>0</v>
      </c>
      <c r="P614" s="5"/>
      <c r="Q614" s="5"/>
    </row>
    <row r="615" spans="1:17" s="2" customFormat="1" ht="13.5">
      <c r="A615" s="5" t="s">
        <v>456</v>
      </c>
      <c r="B615" s="13">
        <v>84.7130494250478</v>
      </c>
      <c r="C615" s="14"/>
      <c r="E615" s="3">
        <f>B615/$E$3*$F$3</f>
        <v>41.360469809831145</v>
      </c>
      <c r="F615" s="3"/>
      <c r="H615" s="4">
        <v>89.3482884463503</v>
      </c>
      <c r="L615" s="5"/>
      <c r="M615" s="5"/>
      <c r="N615" s="6">
        <v>89.3482884463503</v>
      </c>
      <c r="O615" s="7">
        <f t="shared" si="6"/>
        <v>84.71304942504783</v>
      </c>
      <c r="P615" s="5"/>
      <c r="Q615" s="5"/>
    </row>
    <row r="616" spans="1:17" s="2" customFormat="1" ht="13.5">
      <c r="A616" s="30" t="s">
        <v>457</v>
      </c>
      <c r="B616" s="13">
        <v>139.33676435486</v>
      </c>
      <c r="C616" s="14"/>
      <c r="E616" s="3">
        <f>B616/$E$3*$F$3</f>
        <v>68.03006236480421</v>
      </c>
      <c r="F616" s="3"/>
      <c r="H616" s="4">
        <v>146.960846023778</v>
      </c>
      <c r="L616" s="5"/>
      <c r="M616" s="5"/>
      <c r="N616" s="6">
        <v>146.960846023778</v>
      </c>
      <c r="O616" s="7">
        <f t="shared" si="6"/>
        <v>139.33676435485975</v>
      </c>
      <c r="P616" s="5"/>
      <c r="Q616" s="5"/>
    </row>
    <row r="617" spans="1:17" s="2" customFormat="1" ht="13.5">
      <c r="A617" s="5" t="s">
        <v>10</v>
      </c>
      <c r="B617" s="13">
        <v>0</v>
      </c>
      <c r="C617" s="29"/>
      <c r="E617" s="3">
        <f>B617/$E$3*$F$3</f>
        <v>0</v>
      </c>
      <c r="F617" s="3"/>
      <c r="H617" s="4">
        <v>0</v>
      </c>
      <c r="L617" s="5"/>
      <c r="M617" s="5"/>
      <c r="N617" s="6">
        <v>0</v>
      </c>
      <c r="O617" s="7">
        <f t="shared" si="6"/>
        <v>0</v>
      </c>
      <c r="P617" s="5"/>
      <c r="Q617" s="5"/>
    </row>
    <row r="618" spans="1:17" s="2" customFormat="1" ht="13.5">
      <c r="A618" s="5" t="s">
        <v>12</v>
      </c>
      <c r="B618" s="13">
        <v>0</v>
      </c>
      <c r="C618" s="14"/>
      <c r="E618" s="3">
        <f>B618/$E$3*$F$3</f>
        <v>0</v>
      </c>
      <c r="F618" s="3"/>
      <c r="H618" s="4">
        <v>0</v>
      </c>
      <c r="L618" s="5"/>
      <c r="M618" s="5"/>
      <c r="N618" s="6">
        <v>0</v>
      </c>
      <c r="O618" s="7">
        <f t="shared" si="6"/>
        <v>0</v>
      </c>
      <c r="P618" s="5"/>
      <c r="Q618" s="5"/>
    </row>
    <row r="619" spans="1:17" s="2" customFormat="1" ht="13.5">
      <c r="A619" s="5" t="s">
        <v>14</v>
      </c>
      <c r="B619" s="13">
        <v>0</v>
      </c>
      <c r="C619" s="14"/>
      <c r="E619" s="3">
        <f>B619/$E$3*$F$3</f>
        <v>0</v>
      </c>
      <c r="F619" s="3"/>
      <c r="H619" s="4">
        <v>0</v>
      </c>
      <c r="L619" s="5"/>
      <c r="M619" s="5"/>
      <c r="N619" s="6">
        <v>0</v>
      </c>
      <c r="O619" s="7">
        <f t="shared" si="6"/>
        <v>0</v>
      </c>
      <c r="P619" s="5"/>
      <c r="Q619" s="5"/>
    </row>
    <row r="620" spans="1:17" s="2" customFormat="1" ht="13.5">
      <c r="A620" s="5" t="s">
        <v>458</v>
      </c>
      <c r="B620" s="13">
        <v>139.33676435486</v>
      </c>
      <c r="C620" s="14"/>
      <c r="E620" s="3">
        <f>B620/$E$3*$F$3</f>
        <v>68.03006236480421</v>
      </c>
      <c r="F620" s="3"/>
      <c r="H620" s="4">
        <v>146.960846023778</v>
      </c>
      <c r="L620" s="5"/>
      <c r="M620" s="5"/>
      <c r="N620" s="6">
        <v>146.960846023778</v>
      </c>
      <c r="O620" s="7">
        <f t="shared" si="6"/>
        <v>139.33676435485975</v>
      </c>
      <c r="P620" s="5"/>
      <c r="Q620" s="5"/>
    </row>
    <row r="621" spans="1:17" s="2" customFormat="1" ht="13.5">
      <c r="A621" s="5" t="s">
        <v>459</v>
      </c>
      <c r="B621" s="13">
        <v>0</v>
      </c>
      <c r="C621" s="14"/>
      <c r="E621" s="3">
        <f>B621/$E$3*$F$3</f>
        <v>0</v>
      </c>
      <c r="F621" s="3"/>
      <c r="H621" s="4">
        <v>0</v>
      </c>
      <c r="L621" s="5"/>
      <c r="M621" s="5"/>
      <c r="N621" s="6">
        <v>0</v>
      </c>
      <c r="O621" s="7">
        <f t="shared" si="6"/>
        <v>0</v>
      </c>
      <c r="P621" s="5"/>
      <c r="Q621" s="5"/>
    </row>
    <row r="622" spans="1:17" s="2" customFormat="1" ht="13.5">
      <c r="A622" s="5" t="s">
        <v>28</v>
      </c>
      <c r="B622" s="13">
        <v>0</v>
      </c>
      <c r="C622" s="14"/>
      <c r="E622" s="3">
        <f>B622/$E$3*$F$3</f>
        <v>0</v>
      </c>
      <c r="F622" s="3"/>
      <c r="H622" s="4">
        <v>0</v>
      </c>
      <c r="L622" s="5"/>
      <c r="M622" s="5"/>
      <c r="N622" s="6">
        <v>0</v>
      </c>
      <c r="O622" s="7">
        <f t="shared" si="6"/>
        <v>0</v>
      </c>
      <c r="P622" s="5"/>
      <c r="Q622" s="5"/>
    </row>
    <row r="623" spans="1:17" s="2" customFormat="1" ht="13.5">
      <c r="A623" s="5" t="s">
        <v>460</v>
      </c>
      <c r="B623" s="13">
        <v>0</v>
      </c>
      <c r="C623" s="14"/>
      <c r="E623" s="3">
        <f>B623/$E$3*$F$3</f>
        <v>0</v>
      </c>
      <c r="F623" s="3"/>
      <c r="H623" s="4">
        <v>0</v>
      </c>
      <c r="L623" s="5"/>
      <c r="M623" s="5"/>
      <c r="N623" s="6">
        <v>0</v>
      </c>
      <c r="O623" s="7">
        <f t="shared" si="6"/>
        <v>0</v>
      </c>
      <c r="P623" s="5"/>
      <c r="Q623" s="5"/>
    </row>
    <row r="624" spans="1:17" s="2" customFormat="1" ht="13.5">
      <c r="A624" s="5" t="s">
        <v>461</v>
      </c>
      <c r="B624" s="13">
        <v>0</v>
      </c>
      <c r="C624" s="14"/>
      <c r="E624" s="3">
        <f>B624/$E$3*$F$3</f>
        <v>0</v>
      </c>
      <c r="F624" s="3"/>
      <c r="H624" s="4">
        <v>0</v>
      </c>
      <c r="L624" s="5"/>
      <c r="M624" s="5"/>
      <c r="N624" s="6">
        <v>0</v>
      </c>
      <c r="O624" s="7">
        <f t="shared" si="6"/>
        <v>0</v>
      </c>
      <c r="P624" s="5"/>
      <c r="Q624" s="5"/>
    </row>
    <row r="625" spans="1:17" s="2" customFormat="1" ht="13.5">
      <c r="A625" s="5" t="s">
        <v>462</v>
      </c>
      <c r="B625" s="13">
        <v>0</v>
      </c>
      <c r="C625" s="14"/>
      <c r="E625" s="3">
        <f>B625/$E$3*$F$3</f>
        <v>0</v>
      </c>
      <c r="F625" s="3"/>
      <c r="H625" s="4">
        <v>0</v>
      </c>
      <c r="L625" s="5"/>
      <c r="M625" s="5"/>
      <c r="N625" s="6">
        <v>0</v>
      </c>
      <c r="O625" s="7">
        <f t="shared" si="6"/>
        <v>0</v>
      </c>
      <c r="P625" s="5"/>
      <c r="Q625" s="5"/>
    </row>
    <row r="626" spans="1:17" s="2" customFormat="1" ht="13.5">
      <c r="A626" s="5" t="s">
        <v>463</v>
      </c>
      <c r="B626" s="13">
        <v>0</v>
      </c>
      <c r="C626" s="14"/>
      <c r="E626" s="3">
        <f>B626/$E$3*$F$3</f>
        <v>0</v>
      </c>
      <c r="F626" s="3"/>
      <c r="H626" s="4">
        <v>0</v>
      </c>
      <c r="L626" s="5"/>
      <c r="M626" s="5"/>
      <c r="N626" s="6">
        <v>0</v>
      </c>
      <c r="O626" s="7">
        <f t="shared" si="6"/>
        <v>0</v>
      </c>
      <c r="P626" s="5"/>
      <c r="Q626" s="5"/>
    </row>
    <row r="627" spans="1:17" s="2" customFormat="1" ht="13.5">
      <c r="A627" s="5" t="s">
        <v>464</v>
      </c>
      <c r="B627" s="13">
        <v>539.293456722299</v>
      </c>
      <c r="C627" s="14"/>
      <c r="E627" s="3">
        <f>B627/$E$3*$F$3</f>
        <v>263.30572310630214</v>
      </c>
      <c r="F627" s="3"/>
      <c r="H627" s="4">
        <v>568.80194557376</v>
      </c>
      <c r="L627" s="5"/>
      <c r="M627" s="5"/>
      <c r="N627" s="6">
        <v>568.80194557376</v>
      </c>
      <c r="O627" s="7">
        <f t="shared" si="6"/>
        <v>539.2934567222989</v>
      </c>
      <c r="P627" s="5"/>
      <c r="Q627" s="5"/>
    </row>
    <row r="628" spans="1:17" s="2" customFormat="1" ht="14.25">
      <c r="A628" s="5" t="s">
        <v>465</v>
      </c>
      <c r="B628" s="13">
        <f>B629+B634+B648+B652+B664+B667+B671+B676+B680+B684+B687+B696+B697</f>
        <v>32267.11999999995</v>
      </c>
      <c r="C628" s="14"/>
      <c r="E628" s="3">
        <f>B628/$E$3*$F$3</f>
        <v>15754.163634387947</v>
      </c>
      <c r="F628" s="3"/>
      <c r="H628" s="4">
        <v>40797.9908790463</v>
      </c>
      <c r="L628" s="5"/>
      <c r="M628" s="5"/>
      <c r="N628" s="6">
        <v>40797.9908790463</v>
      </c>
      <c r="O628" s="28">
        <v>32267.12</v>
      </c>
      <c r="P628" s="5"/>
      <c r="Q628" s="5"/>
    </row>
    <row r="629" spans="1:17" s="2" customFormat="1" ht="13.5">
      <c r="A629" s="5" t="s">
        <v>466</v>
      </c>
      <c r="B629" s="13">
        <v>1938.08924354663</v>
      </c>
      <c r="C629" s="14"/>
      <c r="E629" s="3">
        <f>B629/$E$3*$F$3</f>
        <v>946.2565943561374</v>
      </c>
      <c r="F629" s="3"/>
      <c r="H629" s="4">
        <v>2450.48666509416</v>
      </c>
      <c r="L629" s="5"/>
      <c r="M629" s="5"/>
      <c r="N629" s="6">
        <v>2450.48666509416</v>
      </c>
      <c r="O629" s="7">
        <f aca="true" t="shared" si="7" ref="O629:O692">N629/$N$628*$O$628</f>
        <v>1938.0892435466278</v>
      </c>
      <c r="P629" s="5"/>
      <c r="Q629" s="5"/>
    </row>
    <row r="630" spans="1:17" s="2" customFormat="1" ht="13.5">
      <c r="A630" s="5" t="s">
        <v>10</v>
      </c>
      <c r="B630" s="13">
        <v>899.344460693386</v>
      </c>
      <c r="C630" s="14"/>
      <c r="E630" s="3">
        <f>B630/$E$3*$F$3</f>
        <v>439.0977502003278</v>
      </c>
      <c r="F630" s="3"/>
      <c r="H630" s="4">
        <v>1137.11564913415</v>
      </c>
      <c r="L630" s="5"/>
      <c r="M630" s="5"/>
      <c r="N630" s="6">
        <v>1137.11564913415</v>
      </c>
      <c r="O630" s="7">
        <f t="shared" si="7"/>
        <v>899.3444606933846</v>
      </c>
      <c r="P630" s="5"/>
      <c r="Q630" s="5"/>
    </row>
    <row r="631" spans="1:17" s="2" customFormat="1" ht="13.5">
      <c r="A631" s="5" t="s">
        <v>12</v>
      </c>
      <c r="B631" s="13">
        <v>651.822005002334</v>
      </c>
      <c r="C631" s="14"/>
      <c r="E631" s="3">
        <f>B631/$E$3*$F$3</f>
        <v>318.2468880799285</v>
      </c>
      <c r="F631" s="3"/>
      <c r="H631" s="4">
        <v>824.152518565242</v>
      </c>
      <c r="L631" s="5"/>
      <c r="M631" s="5"/>
      <c r="N631" s="6">
        <v>824.152518565242</v>
      </c>
      <c r="O631" s="7">
        <f t="shared" si="7"/>
        <v>651.8220050023339</v>
      </c>
      <c r="P631" s="5"/>
      <c r="Q631" s="5"/>
    </row>
    <row r="632" spans="1:17" s="2" customFormat="1" ht="13.5">
      <c r="A632" s="5" t="s">
        <v>14</v>
      </c>
      <c r="B632" s="13">
        <v>0</v>
      </c>
      <c r="C632" s="14"/>
      <c r="E632" s="3">
        <f>B632/$E$3*$F$3</f>
        <v>0</v>
      </c>
      <c r="F632" s="3"/>
      <c r="H632" s="4">
        <v>0</v>
      </c>
      <c r="L632" s="5"/>
      <c r="M632" s="5"/>
      <c r="N632" s="6">
        <v>0</v>
      </c>
      <c r="O632" s="7">
        <f t="shared" si="7"/>
        <v>0</v>
      </c>
      <c r="P632" s="5"/>
      <c r="Q632" s="5"/>
    </row>
    <row r="633" spans="1:17" s="2" customFormat="1" ht="13.5">
      <c r="A633" s="5" t="s">
        <v>467</v>
      </c>
      <c r="B633" s="13">
        <v>386.922777850911</v>
      </c>
      <c r="C633" s="14"/>
      <c r="E633" s="3">
        <f>B633/$E$3*$F$3</f>
        <v>188.9119560758815</v>
      </c>
      <c r="F633" s="3"/>
      <c r="H633" s="4">
        <v>489.218497394771</v>
      </c>
      <c r="L633" s="5"/>
      <c r="M633" s="5"/>
      <c r="N633" s="6">
        <v>489.218497394771</v>
      </c>
      <c r="O633" s="7">
        <f t="shared" si="7"/>
        <v>386.9227778509119</v>
      </c>
      <c r="P633" s="5"/>
      <c r="Q633" s="5"/>
    </row>
    <row r="634" spans="1:17" s="2" customFormat="1" ht="13.5">
      <c r="A634" s="5" t="s">
        <v>468</v>
      </c>
      <c r="B634" s="13">
        <v>802.034540515312</v>
      </c>
      <c r="C634" s="14"/>
      <c r="E634" s="3">
        <f>B634/$E$3*$F$3</f>
        <v>391.58695885190224</v>
      </c>
      <c r="F634" s="3"/>
      <c r="H634" s="4">
        <v>1014.07866176541</v>
      </c>
      <c r="L634" s="5"/>
      <c r="M634" s="5"/>
      <c r="N634" s="6">
        <v>1014.07866176541</v>
      </c>
      <c r="O634" s="7">
        <f t="shared" si="7"/>
        <v>802.0345405153145</v>
      </c>
      <c r="P634" s="5"/>
      <c r="Q634" s="5"/>
    </row>
    <row r="635" spans="1:17" s="2" customFormat="1" ht="13.5">
      <c r="A635" s="5" t="s">
        <v>469</v>
      </c>
      <c r="B635" s="13">
        <v>303.900425318031</v>
      </c>
      <c r="C635" s="14"/>
      <c r="E635" s="3">
        <f>B635/$E$3*$F$3</f>
        <v>148.37695552067743</v>
      </c>
      <c r="F635" s="3"/>
      <c r="H635" s="4">
        <v>384.246464520643</v>
      </c>
      <c r="L635" s="5"/>
      <c r="M635" s="5"/>
      <c r="N635" s="6">
        <v>384.246464520643</v>
      </c>
      <c r="O635" s="7">
        <f t="shared" si="7"/>
        <v>303.9004253180312</v>
      </c>
      <c r="P635" s="5"/>
      <c r="Q635" s="5"/>
    </row>
    <row r="636" spans="1:17" s="2" customFormat="1" ht="13.5">
      <c r="A636" s="5" t="s">
        <v>470</v>
      </c>
      <c r="B636" s="13">
        <v>249.839358552435</v>
      </c>
      <c r="C636" s="14"/>
      <c r="E636" s="3">
        <f>B636/$E$3*$F$3</f>
        <v>121.9820714382191</v>
      </c>
      <c r="F636" s="3"/>
      <c r="H636" s="4">
        <v>315.892582649118</v>
      </c>
      <c r="L636" s="5"/>
      <c r="M636" s="5"/>
      <c r="N636" s="6">
        <v>315.892582649118</v>
      </c>
      <c r="O636" s="7">
        <f t="shared" si="7"/>
        <v>249.8393585524347</v>
      </c>
      <c r="P636" s="5"/>
      <c r="Q636" s="5"/>
    </row>
    <row r="637" spans="1:17" s="2" customFormat="1" ht="13.5">
      <c r="A637" s="5" t="s">
        <v>471</v>
      </c>
      <c r="B637" s="13">
        <v>0</v>
      </c>
      <c r="C637" s="14"/>
      <c r="E637" s="3">
        <f>B637/$E$3*$F$3</f>
        <v>0</v>
      </c>
      <c r="F637" s="3"/>
      <c r="H637" s="4">
        <v>0</v>
      </c>
      <c r="L637" s="5"/>
      <c r="M637" s="5"/>
      <c r="N637" s="6">
        <v>0</v>
      </c>
      <c r="O637" s="7">
        <f t="shared" si="7"/>
        <v>0</v>
      </c>
      <c r="P637" s="5"/>
      <c r="Q637" s="5"/>
    </row>
    <row r="638" spans="1:17" s="2" customFormat="1" ht="13.5">
      <c r="A638" s="5" t="s">
        <v>472</v>
      </c>
      <c r="B638" s="13">
        <v>0</v>
      </c>
      <c r="C638" s="29"/>
      <c r="E638" s="3">
        <f>B638/$E$3*$F$3</f>
        <v>0</v>
      </c>
      <c r="F638" s="3"/>
      <c r="H638" s="4">
        <v>0</v>
      </c>
      <c r="L638" s="5"/>
      <c r="M638" s="5"/>
      <c r="N638" s="6">
        <v>0</v>
      </c>
      <c r="O638" s="7">
        <f t="shared" si="7"/>
        <v>0</v>
      </c>
      <c r="P638" s="5"/>
      <c r="Q638" s="5"/>
    </row>
    <row r="639" spans="1:17" s="2" customFormat="1" ht="13.5">
      <c r="A639" s="5" t="s">
        <v>473</v>
      </c>
      <c r="B639" s="13">
        <v>0</v>
      </c>
      <c r="C639" s="29"/>
      <c r="E639" s="3">
        <f>B639/$E$3*$F$3</f>
        <v>0</v>
      </c>
      <c r="F639" s="3"/>
      <c r="H639" s="4">
        <v>0</v>
      </c>
      <c r="L639" s="5"/>
      <c r="M639" s="5"/>
      <c r="N639" s="6">
        <v>0</v>
      </c>
      <c r="O639" s="7">
        <f t="shared" si="7"/>
        <v>0</v>
      </c>
      <c r="P639" s="5"/>
      <c r="Q639" s="5"/>
    </row>
    <row r="640" spans="1:17" s="2" customFormat="1" ht="13.5">
      <c r="A640" s="5" t="s">
        <v>474</v>
      </c>
      <c r="B640" s="13">
        <v>117.389744976724</v>
      </c>
      <c r="C640" s="29"/>
      <c r="E640" s="3">
        <f>B640/$E$3*$F$3</f>
        <v>57.31460543619583</v>
      </c>
      <c r="F640" s="3"/>
      <c r="H640" s="4">
        <v>148.425572063882</v>
      </c>
      <c r="L640" s="5"/>
      <c r="M640" s="5"/>
      <c r="N640" s="6">
        <v>148.425572063882</v>
      </c>
      <c r="O640" s="7">
        <f t="shared" si="7"/>
        <v>117.38974497672328</v>
      </c>
      <c r="P640" s="5"/>
      <c r="Q640" s="5"/>
    </row>
    <row r="641" spans="1:17" s="2" customFormat="1" ht="13.5">
      <c r="A641" s="5" t="s">
        <v>475</v>
      </c>
      <c r="B641" s="13">
        <v>0</v>
      </c>
      <c r="C641" s="14"/>
      <c r="E641" s="3">
        <f>B641/$E$3*$F$3</f>
        <v>0</v>
      </c>
      <c r="F641" s="3"/>
      <c r="H641" s="4">
        <v>0</v>
      </c>
      <c r="L641" s="5"/>
      <c r="M641" s="5"/>
      <c r="N641" s="6">
        <v>0</v>
      </c>
      <c r="O641" s="7">
        <f t="shared" si="7"/>
        <v>0</v>
      </c>
      <c r="P641" s="5"/>
      <c r="Q641" s="5"/>
    </row>
    <row r="642" spans="1:17" s="2" customFormat="1" ht="13.5">
      <c r="A642" s="5" t="s">
        <v>476</v>
      </c>
      <c r="B642" s="13">
        <v>0</v>
      </c>
      <c r="C642" s="14"/>
      <c r="E642" s="3">
        <f>B642/$E$3*$F$3</f>
        <v>0</v>
      </c>
      <c r="F642" s="3"/>
      <c r="H642" s="4">
        <v>0</v>
      </c>
      <c r="L642" s="5"/>
      <c r="M642" s="5"/>
      <c r="N642" s="6">
        <v>0</v>
      </c>
      <c r="O642" s="7">
        <f t="shared" si="7"/>
        <v>0</v>
      </c>
      <c r="P642" s="5"/>
      <c r="Q642" s="5"/>
    </row>
    <row r="643" spans="1:17" s="2" customFormat="1" ht="13.5">
      <c r="A643" s="5" t="s">
        <v>477</v>
      </c>
      <c r="B643" s="13">
        <v>0</v>
      </c>
      <c r="C643" s="14"/>
      <c r="E643" s="3">
        <f>B643/$E$3*$F$3</f>
        <v>0</v>
      </c>
      <c r="F643" s="3"/>
      <c r="H643" s="4">
        <v>0</v>
      </c>
      <c r="L643" s="5"/>
      <c r="M643" s="5"/>
      <c r="N643" s="6">
        <v>0</v>
      </c>
      <c r="O643" s="7">
        <f t="shared" si="7"/>
        <v>0</v>
      </c>
      <c r="P643" s="5"/>
      <c r="Q643" s="5"/>
    </row>
    <row r="644" spans="1:17" s="2" customFormat="1" ht="13.5">
      <c r="A644" s="5" t="s">
        <v>478</v>
      </c>
      <c r="B644" s="13">
        <v>0</v>
      </c>
      <c r="C644" s="14"/>
      <c r="E644" s="3">
        <f>B644/$E$3*$F$3</f>
        <v>0</v>
      </c>
      <c r="F644" s="3"/>
      <c r="H644" s="4">
        <v>0</v>
      </c>
      <c r="L644" s="5"/>
      <c r="M644" s="5"/>
      <c r="N644" s="6">
        <v>0</v>
      </c>
      <c r="O644" s="7">
        <f t="shared" si="7"/>
        <v>0</v>
      </c>
      <c r="P644" s="5"/>
      <c r="Q644" s="5"/>
    </row>
    <row r="645" spans="1:17" s="2" customFormat="1" ht="13.5">
      <c r="A645" s="5" t="s">
        <v>479</v>
      </c>
      <c r="B645" s="13">
        <v>0</v>
      </c>
      <c r="C645" s="14"/>
      <c r="E645" s="3">
        <f>B645/$E$3*$F$3</f>
        <v>0</v>
      </c>
      <c r="F645" s="3"/>
      <c r="H645" s="4">
        <v>0</v>
      </c>
      <c r="L645" s="5"/>
      <c r="M645" s="5"/>
      <c r="N645" s="6">
        <v>0</v>
      </c>
      <c r="O645" s="7">
        <f t="shared" si="7"/>
        <v>0</v>
      </c>
      <c r="P645" s="5"/>
      <c r="Q645" s="5"/>
    </row>
    <row r="646" spans="1:17" s="2" customFormat="1" ht="13.5">
      <c r="A646" s="5" t="s">
        <v>480</v>
      </c>
      <c r="B646" s="13">
        <v>0</v>
      </c>
      <c r="C646" s="14"/>
      <c r="E646" s="3">
        <f>B646/$E$3*$F$3</f>
        <v>0</v>
      </c>
      <c r="F646" s="3"/>
      <c r="H646" s="4">
        <v>0</v>
      </c>
      <c r="L646" s="5"/>
      <c r="M646" s="5"/>
      <c r="N646" s="6">
        <v>0</v>
      </c>
      <c r="O646" s="7">
        <f t="shared" si="7"/>
        <v>0</v>
      </c>
      <c r="P646" s="5"/>
      <c r="Q646" s="5"/>
    </row>
    <row r="647" spans="1:17" s="2" customFormat="1" ht="13.5">
      <c r="A647" s="5" t="s">
        <v>481</v>
      </c>
      <c r="B647" s="13">
        <v>130.905011668123</v>
      </c>
      <c r="C647" s="14"/>
      <c r="E647" s="3">
        <f>B647/$E$3*$F$3</f>
        <v>63.9133264568104</v>
      </c>
      <c r="F647" s="3"/>
      <c r="H647" s="4">
        <v>165.514042531764</v>
      </c>
      <c r="L647" s="5"/>
      <c r="M647" s="5"/>
      <c r="N647" s="6">
        <v>165.514042531764</v>
      </c>
      <c r="O647" s="7">
        <f t="shared" si="7"/>
        <v>130.90501166812302</v>
      </c>
      <c r="P647" s="5"/>
      <c r="Q647" s="5"/>
    </row>
    <row r="648" spans="1:17" s="2" customFormat="1" ht="13.5">
      <c r="A648" s="5" t="s">
        <v>482</v>
      </c>
      <c r="B648" s="13">
        <v>2936.28822632568</v>
      </c>
      <c r="C648" s="29"/>
      <c r="E648" s="3">
        <f>B648/$E$3*$F$3</f>
        <v>1433.6192754501046</v>
      </c>
      <c r="F648" s="3"/>
      <c r="H648" s="4">
        <v>3712.59226965053</v>
      </c>
      <c r="L648" s="5"/>
      <c r="M648" s="5"/>
      <c r="N648" s="6">
        <v>3712.59226965053</v>
      </c>
      <c r="O648" s="7">
        <f t="shared" si="7"/>
        <v>2936.288226325677</v>
      </c>
      <c r="P648" s="5"/>
      <c r="Q648" s="5"/>
    </row>
    <row r="649" spans="1:17" s="2" customFormat="1" ht="13.5">
      <c r="A649" s="5" t="s">
        <v>483</v>
      </c>
      <c r="B649" s="13">
        <v>1255.37520039253</v>
      </c>
      <c r="C649" s="29"/>
      <c r="E649" s="3">
        <f>B649/$E$3*$F$3</f>
        <v>612.9269153719484</v>
      </c>
      <c r="F649" s="3"/>
      <c r="H649" s="4">
        <v>1587.27478545948</v>
      </c>
      <c r="L649" s="5"/>
      <c r="M649" s="5"/>
      <c r="N649" s="6">
        <v>1587.27478545948</v>
      </c>
      <c r="O649" s="7">
        <f t="shared" si="7"/>
        <v>1255.3752003925283</v>
      </c>
      <c r="P649" s="5"/>
      <c r="Q649" s="5"/>
    </row>
    <row r="650" spans="1:17" s="2" customFormat="1" ht="13.5">
      <c r="A650" s="5" t="s">
        <v>484</v>
      </c>
      <c r="B650" s="13">
        <v>1191.6603717045</v>
      </c>
      <c r="C650" s="29"/>
      <c r="E650" s="3">
        <f>B650/$E$3*$F$3</f>
        <v>581.8186591319053</v>
      </c>
      <c r="F650" s="3"/>
      <c r="H650" s="4">
        <v>1506.71485325375</v>
      </c>
      <c r="L650" s="5"/>
      <c r="M650" s="5"/>
      <c r="N650" s="6">
        <v>1506.71485325375</v>
      </c>
      <c r="O650" s="7">
        <f t="shared" si="7"/>
        <v>1191.6603717045007</v>
      </c>
      <c r="P650" s="5"/>
      <c r="Q650" s="5"/>
    </row>
    <row r="651" spans="1:17" s="2" customFormat="1" ht="13.5">
      <c r="A651" s="5" t="s">
        <v>485</v>
      </c>
      <c r="B651" s="13">
        <v>489.252654228647</v>
      </c>
      <c r="C651" s="29"/>
      <c r="E651" s="3">
        <f>B651/$E$3*$F$3</f>
        <v>238.87370094624936</v>
      </c>
      <c r="F651" s="3"/>
      <c r="H651" s="4">
        <v>618.6026309373</v>
      </c>
      <c r="L651" s="5"/>
      <c r="M651" s="5"/>
      <c r="N651" s="6">
        <v>618.6026309373</v>
      </c>
      <c r="O651" s="7">
        <f t="shared" si="7"/>
        <v>489.2526542286479</v>
      </c>
      <c r="P651" s="5"/>
      <c r="Q651" s="5"/>
    </row>
    <row r="652" spans="1:17" s="2" customFormat="1" ht="13.5">
      <c r="A652" s="5" t="s">
        <v>486</v>
      </c>
      <c r="B652" s="13">
        <v>4537.65425401802</v>
      </c>
      <c r="C652" s="29"/>
      <c r="E652" s="3">
        <f>B652/$E$3*$F$3</f>
        <v>2215.473448949784</v>
      </c>
      <c r="F652" s="3"/>
      <c r="H652" s="4">
        <v>5737.33189908777</v>
      </c>
      <c r="L652" s="5"/>
      <c r="M652" s="5"/>
      <c r="N652" s="6">
        <v>5737.33189908777</v>
      </c>
      <c r="O652" s="7">
        <f t="shared" si="7"/>
        <v>4537.654254018023</v>
      </c>
      <c r="P652" s="5"/>
      <c r="Q652" s="5"/>
    </row>
    <row r="653" spans="1:17" s="2" customFormat="1" ht="13.5">
      <c r="A653" s="5" t="s">
        <v>487</v>
      </c>
      <c r="B653" s="13">
        <v>306.603478656311</v>
      </c>
      <c r="C653" s="29"/>
      <c r="E653" s="3">
        <f>B653/$E$3*$F$3</f>
        <v>149.69669972480042</v>
      </c>
      <c r="F653" s="3"/>
      <c r="H653" s="4">
        <v>387.664158614219</v>
      </c>
      <c r="L653" s="5"/>
      <c r="M653" s="5"/>
      <c r="N653" s="6">
        <v>387.664158614219</v>
      </c>
      <c r="O653" s="7">
        <f t="shared" si="7"/>
        <v>306.6034786563108</v>
      </c>
      <c r="P653" s="5"/>
      <c r="Q653" s="5"/>
    </row>
    <row r="654" spans="1:17" s="2" customFormat="1" ht="13.5">
      <c r="A654" s="5" t="s">
        <v>488</v>
      </c>
      <c r="B654" s="13">
        <v>225.511878507916</v>
      </c>
      <c r="C654" s="29"/>
      <c r="E654" s="3">
        <f>B654/$E$3*$F$3</f>
        <v>110.10437360111247</v>
      </c>
      <c r="F654" s="3"/>
      <c r="H654" s="4">
        <v>285.133335806932</v>
      </c>
      <c r="L654" s="5"/>
      <c r="M654" s="5"/>
      <c r="N654" s="6">
        <v>285.133335806932</v>
      </c>
      <c r="O654" s="7">
        <f t="shared" si="7"/>
        <v>225.5118785079164</v>
      </c>
      <c r="P654" s="5"/>
      <c r="Q654" s="5"/>
    </row>
    <row r="655" spans="1:17" s="2" customFormat="1" ht="13.5">
      <c r="A655" s="5" t="s">
        <v>489</v>
      </c>
      <c r="B655" s="13">
        <v>532.501507641124</v>
      </c>
      <c r="C655" s="29"/>
      <c r="E655" s="3">
        <f>B655/$E$3*$F$3</f>
        <v>259.9896082122162</v>
      </c>
      <c r="F655" s="3"/>
      <c r="H655" s="4">
        <v>673.285736434519</v>
      </c>
      <c r="L655" s="5"/>
      <c r="M655" s="5"/>
      <c r="N655" s="6">
        <v>673.285736434519</v>
      </c>
      <c r="O655" s="7">
        <f t="shared" si="7"/>
        <v>532.5015076411244</v>
      </c>
      <c r="P655" s="5"/>
      <c r="Q655" s="5"/>
    </row>
    <row r="656" spans="1:17" s="2" customFormat="1" ht="13.5">
      <c r="A656" s="5" t="s">
        <v>490</v>
      </c>
      <c r="B656" s="13">
        <v>20.8521257524443</v>
      </c>
      <c r="C656" s="29"/>
      <c r="E656" s="3">
        <f>B656/$E$3*$F$3</f>
        <v>10.180883860376845</v>
      </c>
      <c r="F656" s="3"/>
      <c r="H656" s="4">
        <v>26.3650687218739</v>
      </c>
      <c r="L656" s="5"/>
      <c r="M656" s="5"/>
      <c r="N656" s="6">
        <v>26.3650687218739</v>
      </c>
      <c r="O656" s="7">
        <f t="shared" si="7"/>
        <v>20.85212575244437</v>
      </c>
      <c r="P656" s="5"/>
      <c r="Q656" s="5"/>
    </row>
    <row r="657" spans="1:17" s="2" customFormat="1" ht="13.5">
      <c r="A657" s="5" t="s">
        <v>491</v>
      </c>
      <c r="B657" s="13">
        <v>0</v>
      </c>
      <c r="C657" s="14"/>
      <c r="E657" s="3">
        <f>B657/$E$3*$F$3</f>
        <v>0</v>
      </c>
      <c r="F657" s="3"/>
      <c r="H657" s="4">
        <v>0</v>
      </c>
      <c r="L657" s="5"/>
      <c r="M657" s="5"/>
      <c r="N657" s="6">
        <v>0</v>
      </c>
      <c r="O657" s="7">
        <f t="shared" si="7"/>
        <v>0</v>
      </c>
      <c r="P657" s="5"/>
      <c r="Q657" s="5"/>
    </row>
    <row r="658" spans="1:17" s="2" customFormat="1" ht="13.5">
      <c r="A658" s="5" t="s">
        <v>492</v>
      </c>
      <c r="B658" s="13">
        <v>166.04470506576</v>
      </c>
      <c r="C658" s="14"/>
      <c r="E658" s="3">
        <f>B658/$E$3*$F$3</f>
        <v>81.07000111040813</v>
      </c>
      <c r="F658" s="3"/>
      <c r="H658" s="4">
        <v>209.944065748255</v>
      </c>
      <c r="L658" s="5"/>
      <c r="M658" s="5"/>
      <c r="N658" s="6">
        <v>209.944065748255</v>
      </c>
      <c r="O658" s="7">
        <f t="shared" si="7"/>
        <v>166.0447050657606</v>
      </c>
      <c r="P658" s="5"/>
      <c r="Q658" s="5"/>
    </row>
    <row r="659" spans="1:17" s="2" customFormat="1" ht="13.5">
      <c r="A659" s="5" t="s">
        <v>493</v>
      </c>
      <c r="B659" s="13">
        <v>0</v>
      </c>
      <c r="C659" s="14"/>
      <c r="E659" s="3">
        <f>B659/$E$3*$F$3</f>
        <v>0</v>
      </c>
      <c r="F659" s="3"/>
      <c r="H659" s="4">
        <v>0</v>
      </c>
      <c r="L659" s="5"/>
      <c r="M659" s="5"/>
      <c r="N659" s="6">
        <v>0</v>
      </c>
      <c r="O659" s="7">
        <f t="shared" si="7"/>
        <v>0</v>
      </c>
      <c r="P659" s="5"/>
      <c r="Q659" s="5"/>
    </row>
    <row r="660" spans="1:17" s="2" customFormat="1" ht="13.5">
      <c r="A660" s="5" t="s">
        <v>494</v>
      </c>
      <c r="B660" s="13">
        <v>2142.36284582521</v>
      </c>
      <c r="C660" s="14"/>
      <c r="E660" s="3">
        <f>B660/$E$3*$F$3</f>
        <v>1045.9915492105724</v>
      </c>
      <c r="F660" s="3"/>
      <c r="H660" s="4">
        <v>2708.76669016585</v>
      </c>
      <c r="L660" s="5"/>
      <c r="M660" s="5"/>
      <c r="N660" s="6">
        <v>2708.76669016585</v>
      </c>
      <c r="O660" s="7">
        <f t="shared" si="7"/>
        <v>2142.362845825203</v>
      </c>
      <c r="P660" s="5"/>
      <c r="Q660" s="5"/>
    </row>
    <row r="661" spans="1:17" s="2" customFormat="1" ht="13.5">
      <c r="A661" s="5" t="s">
        <v>495</v>
      </c>
      <c r="B661" s="13">
        <v>1058.0523066981</v>
      </c>
      <c r="C661" s="14"/>
      <c r="E661" s="3">
        <f>B661/$E$3*$F$3</f>
        <v>516.5855884709733</v>
      </c>
      <c r="F661" s="3"/>
      <c r="H661" s="4">
        <v>1337.78311662841</v>
      </c>
      <c r="L661" s="5"/>
      <c r="M661" s="5"/>
      <c r="N661" s="6">
        <v>1337.78311662841</v>
      </c>
      <c r="O661" s="7">
        <f t="shared" si="7"/>
        <v>1058.052306698098</v>
      </c>
      <c r="P661" s="5"/>
      <c r="Q661" s="5"/>
    </row>
    <row r="662" spans="1:17" s="2" customFormat="1" ht="13.5">
      <c r="A662" s="5" t="s">
        <v>496</v>
      </c>
      <c r="B662" s="13">
        <v>0</v>
      </c>
      <c r="C662" s="14"/>
      <c r="E662" s="3">
        <f>B662/$E$3*$F$3</f>
        <v>0</v>
      </c>
      <c r="F662" s="3"/>
      <c r="H662" s="4">
        <v>0</v>
      </c>
      <c r="L662" s="5"/>
      <c r="M662" s="5"/>
      <c r="N662" s="6">
        <v>0</v>
      </c>
      <c r="O662" s="7">
        <f t="shared" si="7"/>
        <v>0</v>
      </c>
      <c r="P662" s="5"/>
      <c r="Q662" s="5"/>
    </row>
    <row r="663" spans="1:17" s="2" customFormat="1" ht="13.5">
      <c r="A663" s="5" t="s">
        <v>497</v>
      </c>
      <c r="B663" s="13">
        <v>85.72540587116</v>
      </c>
      <c r="C663" s="14"/>
      <c r="E663" s="3">
        <f>B663/$E$3*$F$3</f>
        <v>41.854744759327076</v>
      </c>
      <c r="F663" s="3"/>
      <c r="H663" s="4">
        <v>108.389726967704</v>
      </c>
      <c r="L663" s="5"/>
      <c r="M663" s="5"/>
      <c r="N663" s="6">
        <v>108.389726967704</v>
      </c>
      <c r="O663" s="7">
        <f t="shared" si="7"/>
        <v>85.72540587116032</v>
      </c>
      <c r="P663" s="5"/>
      <c r="Q663" s="5"/>
    </row>
    <row r="664" spans="1:17" s="2" customFormat="1" ht="13.5">
      <c r="A664" s="5" t="s">
        <v>498</v>
      </c>
      <c r="B664" s="13">
        <v>74.9131925180407</v>
      </c>
      <c r="C664" s="14"/>
      <c r="E664" s="3">
        <f>B664/$E$3*$F$3</f>
        <v>36.57576794283536</v>
      </c>
      <c r="F664" s="3"/>
      <c r="H664" s="4">
        <v>94.7189505933987</v>
      </c>
      <c r="L664" s="5"/>
      <c r="M664" s="5"/>
      <c r="N664" s="6">
        <v>94.7189505933987</v>
      </c>
      <c r="O664" s="7">
        <f t="shared" si="7"/>
        <v>74.91319251804077</v>
      </c>
      <c r="P664" s="5"/>
      <c r="Q664" s="5"/>
    </row>
    <row r="665" spans="1:17" s="2" customFormat="1" ht="13.5">
      <c r="A665" s="5" t="s">
        <v>499</v>
      </c>
      <c r="B665" s="13">
        <v>74.9131925180407</v>
      </c>
      <c r="C665" s="14"/>
      <c r="E665" s="3">
        <f>B665/$E$3*$F$3</f>
        <v>36.57576794283536</v>
      </c>
      <c r="F665" s="3"/>
      <c r="H665" s="4">
        <v>94.7189505933987</v>
      </c>
      <c r="L665" s="5"/>
      <c r="M665" s="5"/>
      <c r="N665" s="6">
        <v>94.7189505933987</v>
      </c>
      <c r="O665" s="7">
        <f t="shared" si="7"/>
        <v>74.91319251804077</v>
      </c>
      <c r="P665" s="5"/>
      <c r="Q665" s="5"/>
    </row>
    <row r="666" spans="1:17" s="2" customFormat="1" ht="13.5">
      <c r="A666" s="5" t="s">
        <v>500</v>
      </c>
      <c r="B666" s="13">
        <v>0</v>
      </c>
      <c r="C666" s="14"/>
      <c r="E666" s="3">
        <f>B666/$E$3*$F$3</f>
        <v>0</v>
      </c>
      <c r="F666" s="3"/>
      <c r="H666" s="4">
        <v>0</v>
      </c>
      <c r="L666" s="5"/>
      <c r="M666" s="5"/>
      <c r="N666" s="6">
        <v>0</v>
      </c>
      <c r="O666" s="7">
        <f t="shared" si="7"/>
        <v>0</v>
      </c>
      <c r="P666" s="5"/>
      <c r="Q666" s="5"/>
    </row>
    <row r="667" spans="1:17" s="2" customFormat="1" ht="13.5">
      <c r="A667" s="5" t="s">
        <v>501</v>
      </c>
      <c r="B667" s="13">
        <v>1057.28000574431</v>
      </c>
      <c r="C667" s="14"/>
      <c r="E667" s="3">
        <f>B667/$E$3*$F$3</f>
        <v>516.2085186983688</v>
      </c>
      <c r="F667" s="3"/>
      <c r="H667" s="4">
        <v>1336.80663260168</v>
      </c>
      <c r="L667" s="5"/>
      <c r="M667" s="5"/>
      <c r="N667" s="6">
        <v>1336.80663260168</v>
      </c>
      <c r="O667" s="7">
        <f t="shared" si="7"/>
        <v>1057.2800057443085</v>
      </c>
      <c r="P667" s="5"/>
      <c r="Q667" s="5"/>
    </row>
    <row r="668" spans="1:17" s="2" customFormat="1" ht="13.5">
      <c r="A668" s="5" t="s">
        <v>502</v>
      </c>
      <c r="B668" s="13">
        <v>507.015576165915</v>
      </c>
      <c r="C668" s="14"/>
      <c r="E668" s="3">
        <f>B668/$E$3*$F$3</f>
        <v>247.54630571620032</v>
      </c>
      <c r="F668" s="3"/>
      <c r="H668" s="4">
        <v>641.061763552229</v>
      </c>
      <c r="L668" s="5"/>
      <c r="M668" s="5"/>
      <c r="N668" s="6">
        <v>641.061763552229</v>
      </c>
      <c r="O668" s="7">
        <f t="shared" si="7"/>
        <v>507.01557616591487</v>
      </c>
      <c r="P668" s="5"/>
      <c r="Q668" s="5"/>
    </row>
    <row r="669" spans="1:17" s="2" customFormat="1" ht="13.5">
      <c r="A669" s="5" t="s">
        <v>503</v>
      </c>
      <c r="B669" s="13">
        <v>368.38755495985</v>
      </c>
      <c r="C669" s="14"/>
      <c r="E669" s="3">
        <f>B669/$E$3*$F$3</f>
        <v>179.86228153332456</v>
      </c>
      <c r="F669" s="3"/>
      <c r="H669" s="4">
        <v>465.782880753105</v>
      </c>
      <c r="L669" s="5"/>
      <c r="M669" s="5"/>
      <c r="N669" s="6">
        <v>465.782880753105</v>
      </c>
      <c r="O669" s="7">
        <f t="shared" si="7"/>
        <v>368.38755495985004</v>
      </c>
      <c r="P669" s="5"/>
      <c r="Q669" s="5"/>
    </row>
    <row r="670" spans="1:17" s="2" customFormat="1" ht="13.5">
      <c r="A670" s="5" t="s">
        <v>504</v>
      </c>
      <c r="B670" s="13">
        <v>181.876874618542</v>
      </c>
      <c r="C670" s="14"/>
      <c r="E670" s="3">
        <f>B670/$E$3*$F$3</f>
        <v>88.79993144884249</v>
      </c>
      <c r="F670" s="3"/>
      <c r="H670" s="4">
        <v>229.961988296344</v>
      </c>
      <c r="L670" s="5"/>
      <c r="M670" s="5"/>
      <c r="N670" s="6">
        <v>229.961988296344</v>
      </c>
      <c r="O670" s="7">
        <f t="shared" si="7"/>
        <v>181.87687461854208</v>
      </c>
      <c r="P670" s="5"/>
      <c r="Q670" s="5"/>
    </row>
    <row r="671" spans="1:17" s="2" customFormat="1" ht="13.5">
      <c r="A671" s="5" t="s">
        <v>505</v>
      </c>
      <c r="B671" s="13">
        <v>2196.4239125908</v>
      </c>
      <c r="C671" s="14"/>
      <c r="E671" s="3">
        <f>B671/$E$3*$F$3</f>
        <v>1072.3864332930277</v>
      </c>
      <c r="F671" s="3"/>
      <c r="H671" s="4">
        <v>2777.12057203738</v>
      </c>
      <c r="L671" s="5"/>
      <c r="M671" s="5"/>
      <c r="N671" s="6">
        <v>2777.12057203738</v>
      </c>
      <c r="O671" s="7">
        <f t="shared" si="7"/>
        <v>2196.4239125908034</v>
      </c>
      <c r="P671" s="5"/>
      <c r="Q671" s="5"/>
    </row>
    <row r="672" spans="1:17" s="2" customFormat="1" ht="13.5">
      <c r="A672" s="5" t="s">
        <v>506</v>
      </c>
      <c r="B672" s="13">
        <v>1178.1451050131</v>
      </c>
      <c r="C672" s="14"/>
      <c r="E672" s="3">
        <f>B672/$E$3*$F$3</f>
        <v>575.2199381112903</v>
      </c>
      <c r="F672" s="3"/>
      <c r="H672" s="4">
        <v>1489.62638278587</v>
      </c>
      <c r="L672" s="5"/>
      <c r="M672" s="5"/>
      <c r="N672" s="6">
        <v>1489.62638278587</v>
      </c>
      <c r="O672" s="7">
        <f t="shared" si="7"/>
        <v>1178.1451050131022</v>
      </c>
      <c r="P672" s="5"/>
      <c r="Q672" s="5"/>
    </row>
    <row r="673" spans="1:17" s="2" customFormat="1" ht="13.5">
      <c r="A673" s="5" t="s">
        <v>507</v>
      </c>
      <c r="B673" s="13">
        <v>671.515679324087</v>
      </c>
      <c r="C673" s="14"/>
      <c r="E673" s="3">
        <f>B673/$E$3*$F$3</f>
        <v>327.8621672813956</v>
      </c>
      <c r="F673" s="3"/>
      <c r="H673" s="4">
        <v>849.052861247012</v>
      </c>
      <c r="L673" s="5"/>
      <c r="M673" s="5"/>
      <c r="N673" s="6">
        <v>849.052861247012</v>
      </c>
      <c r="O673" s="7">
        <f t="shared" si="7"/>
        <v>671.515679324087</v>
      </c>
      <c r="P673" s="5"/>
      <c r="Q673" s="5"/>
    </row>
    <row r="674" spans="1:17" s="2" customFormat="1" ht="13.5">
      <c r="A674" s="5" t="s">
        <v>508</v>
      </c>
      <c r="B674" s="13">
        <v>346.763128253611</v>
      </c>
      <c r="C674" s="14"/>
      <c r="E674" s="3">
        <f>B674/$E$3*$F$3</f>
        <v>169.30432790034098</v>
      </c>
      <c r="F674" s="3"/>
      <c r="H674" s="4">
        <v>438.441328004495</v>
      </c>
      <c r="L674" s="5"/>
      <c r="M674" s="5"/>
      <c r="N674" s="6">
        <v>438.441328004495</v>
      </c>
      <c r="O674" s="7">
        <f t="shared" si="7"/>
        <v>346.7631282536114</v>
      </c>
      <c r="P674" s="5"/>
      <c r="Q674" s="5"/>
    </row>
    <row r="675" spans="1:17" s="2" customFormat="1" ht="13.5">
      <c r="A675" s="5" t="s">
        <v>509</v>
      </c>
      <c r="B675" s="13">
        <v>0</v>
      </c>
      <c r="C675" s="14"/>
      <c r="E675" s="3">
        <f>B675/$E$3*$F$3</f>
        <v>0</v>
      </c>
      <c r="F675" s="3"/>
      <c r="H675" s="4">
        <v>0</v>
      </c>
      <c r="L675" s="5"/>
      <c r="M675" s="5"/>
      <c r="N675" s="6">
        <v>0</v>
      </c>
      <c r="O675" s="7">
        <f t="shared" si="7"/>
        <v>0</v>
      </c>
      <c r="P675" s="5"/>
      <c r="Q675" s="5"/>
    </row>
    <row r="676" spans="1:17" s="2" customFormat="1" ht="13.5">
      <c r="A676" s="5" t="s">
        <v>510</v>
      </c>
      <c r="B676" s="13">
        <v>17982.6415586218</v>
      </c>
      <c r="C676" s="14"/>
      <c r="E676" s="3">
        <f>B676/$E$3*$F$3</f>
        <v>8779.881120257196</v>
      </c>
      <c r="F676" s="3"/>
      <c r="H676" s="4">
        <v>22736.942320536</v>
      </c>
      <c r="L676" s="5"/>
      <c r="M676" s="5"/>
      <c r="N676" s="6">
        <v>22736.942320536</v>
      </c>
      <c r="O676" s="7">
        <f t="shared" si="7"/>
        <v>17982.641558621857</v>
      </c>
      <c r="P676" s="5"/>
      <c r="Q676" s="5"/>
    </row>
    <row r="677" spans="1:17" s="2" customFormat="1" ht="13.5">
      <c r="A677" s="5" t="s">
        <v>511</v>
      </c>
      <c r="B677" s="13">
        <v>2091.39098287479</v>
      </c>
      <c r="C677" s="14"/>
      <c r="E677" s="3">
        <f>B677/$E$3*$F$3</f>
        <v>1021.1049442185398</v>
      </c>
      <c r="F677" s="3"/>
      <c r="H677" s="4">
        <v>2644.31874440127</v>
      </c>
      <c r="L677" s="5"/>
      <c r="M677" s="5"/>
      <c r="N677" s="6">
        <v>2644.31874440127</v>
      </c>
      <c r="O677" s="7">
        <f t="shared" si="7"/>
        <v>2091.3909828747837</v>
      </c>
      <c r="P677" s="5"/>
      <c r="Q677" s="5"/>
    </row>
    <row r="678" spans="1:17" s="2" customFormat="1" ht="13.5">
      <c r="A678" s="5" t="s">
        <v>512</v>
      </c>
      <c r="B678" s="13">
        <v>15891.2505757471</v>
      </c>
      <c r="C678" s="14"/>
      <c r="E678" s="3">
        <f>B678/$E$3*$F$3</f>
        <v>7758.7761760387</v>
      </c>
      <c r="F678" s="3"/>
      <c r="H678" s="4">
        <v>20092.6235761347</v>
      </c>
      <c r="L678" s="5"/>
      <c r="M678" s="5"/>
      <c r="N678" s="6">
        <v>20092.6235761347</v>
      </c>
      <c r="O678" s="7">
        <f t="shared" si="7"/>
        <v>15891.250575747052</v>
      </c>
      <c r="P678" s="5"/>
      <c r="Q678" s="5"/>
    </row>
    <row r="679" spans="1:17" s="2" customFormat="1" ht="13.5">
      <c r="A679" s="5" t="s">
        <v>513</v>
      </c>
      <c r="B679" s="13">
        <v>0</v>
      </c>
      <c r="C679" s="14"/>
      <c r="E679" s="3">
        <f>B679/$E$3*$F$3</f>
        <v>0</v>
      </c>
      <c r="F679" s="3"/>
      <c r="H679" s="4">
        <v>0</v>
      </c>
      <c r="L679" s="5"/>
      <c r="M679" s="5"/>
      <c r="N679" s="6">
        <v>0</v>
      </c>
      <c r="O679" s="7">
        <f t="shared" si="7"/>
        <v>0</v>
      </c>
      <c r="P679" s="5"/>
      <c r="Q679" s="5"/>
    </row>
    <row r="680" spans="1:17" s="2" customFormat="1" ht="13.5">
      <c r="A680" s="5" t="s">
        <v>514</v>
      </c>
      <c r="B680" s="13">
        <v>601.236292528811</v>
      </c>
      <c r="C680" s="14"/>
      <c r="E680" s="3">
        <f>B680/$E$3*$F$3</f>
        <v>293.54881797419915</v>
      </c>
      <c r="F680" s="3"/>
      <c r="H680" s="4">
        <v>760.192814814029</v>
      </c>
      <c r="L680" s="5"/>
      <c r="M680" s="5"/>
      <c r="N680" s="6">
        <v>760.192814814029</v>
      </c>
      <c r="O680" s="7">
        <f t="shared" si="7"/>
        <v>601.2362925288112</v>
      </c>
      <c r="P680" s="5"/>
      <c r="Q680" s="5"/>
    </row>
    <row r="681" spans="1:17" s="2" customFormat="1" ht="13.5">
      <c r="A681" s="5" t="s">
        <v>515</v>
      </c>
      <c r="B681" s="13">
        <v>562.6212448391</v>
      </c>
      <c r="C681" s="14"/>
      <c r="E681" s="3">
        <f>B681/$E$3*$F$3</f>
        <v>274.695329343872</v>
      </c>
      <c r="F681" s="3"/>
      <c r="H681" s="4">
        <v>711.368613477226</v>
      </c>
      <c r="L681" s="5"/>
      <c r="M681" s="5"/>
      <c r="N681" s="6">
        <v>711.368613477226</v>
      </c>
      <c r="O681" s="7">
        <f t="shared" si="7"/>
        <v>562.6212448390997</v>
      </c>
      <c r="P681" s="5"/>
      <c r="Q681" s="5"/>
    </row>
    <row r="682" spans="1:17" s="2" customFormat="1" ht="13.5">
      <c r="A682" s="5" t="s">
        <v>516</v>
      </c>
      <c r="B682" s="13">
        <v>38.6150476897117</v>
      </c>
      <c r="C682" s="14"/>
      <c r="E682" s="3">
        <f>B682/$E$3*$F$3</f>
        <v>18.853488630327508</v>
      </c>
      <c r="F682" s="3"/>
      <c r="H682" s="4">
        <v>48.8242013368034</v>
      </c>
      <c r="L682" s="5"/>
      <c r="M682" s="5"/>
      <c r="N682" s="6">
        <v>48.8242013368034</v>
      </c>
      <c r="O682" s="7">
        <f t="shared" si="7"/>
        <v>38.61504768971169</v>
      </c>
      <c r="P682" s="5"/>
      <c r="Q682" s="5"/>
    </row>
    <row r="683" spans="1:17" s="2" customFormat="1" ht="13.5">
      <c r="A683" s="5" t="s">
        <v>517</v>
      </c>
      <c r="B683" s="13">
        <v>0</v>
      </c>
      <c r="C683" s="14"/>
      <c r="E683" s="3">
        <f>B683/$E$3*$F$3</f>
        <v>0</v>
      </c>
      <c r="F683" s="3"/>
      <c r="H683" s="4">
        <v>0</v>
      </c>
      <c r="L683" s="5"/>
      <c r="M683" s="5"/>
      <c r="N683" s="6">
        <v>0</v>
      </c>
      <c r="O683" s="7">
        <f t="shared" si="7"/>
        <v>0</v>
      </c>
      <c r="P683" s="5"/>
      <c r="Q683" s="5"/>
    </row>
    <row r="684" spans="1:17" s="2" customFormat="1" ht="13.5">
      <c r="A684" s="5" t="s">
        <v>518</v>
      </c>
      <c r="B684" s="13">
        <v>98.0822211318677</v>
      </c>
      <c r="C684" s="14"/>
      <c r="E684" s="3">
        <f>B684/$E$3*$F$3</f>
        <v>47.88786112103186</v>
      </c>
      <c r="F684" s="3"/>
      <c r="H684" s="4">
        <v>124.013471395481</v>
      </c>
      <c r="L684" s="5"/>
      <c r="M684" s="5"/>
      <c r="N684" s="6">
        <v>124.013471395481</v>
      </c>
      <c r="O684" s="7">
        <f t="shared" si="7"/>
        <v>98.082221131868</v>
      </c>
      <c r="P684" s="5"/>
      <c r="Q684" s="5"/>
    </row>
    <row r="685" spans="1:17" s="2" customFormat="1" ht="13.5">
      <c r="A685" s="5" t="s">
        <v>519</v>
      </c>
      <c r="B685" s="13">
        <v>98.0822211318677</v>
      </c>
      <c r="C685" s="14"/>
      <c r="E685" s="3">
        <f>B685/$E$3*$F$3</f>
        <v>47.88786112103186</v>
      </c>
      <c r="F685" s="3"/>
      <c r="H685" s="4">
        <v>124.013471395481</v>
      </c>
      <c r="L685" s="5"/>
      <c r="M685" s="5"/>
      <c r="N685" s="6">
        <v>124.013471395481</v>
      </c>
      <c r="O685" s="7">
        <f t="shared" si="7"/>
        <v>98.082221131868</v>
      </c>
      <c r="P685" s="5"/>
      <c r="Q685" s="5"/>
    </row>
    <row r="686" spans="1:17" s="2" customFormat="1" ht="13.5">
      <c r="A686" s="5" t="s">
        <v>520</v>
      </c>
      <c r="B686" s="13">
        <v>0</v>
      </c>
      <c r="C686" s="14"/>
      <c r="E686" s="3">
        <f>B686/$E$3*$F$3</f>
        <v>0</v>
      </c>
      <c r="F686" s="3"/>
      <c r="H686" s="4">
        <v>0</v>
      </c>
      <c r="L686" s="5"/>
      <c r="M686" s="5"/>
      <c r="N686" s="6">
        <v>0</v>
      </c>
      <c r="O686" s="7">
        <f t="shared" si="7"/>
        <v>0</v>
      </c>
      <c r="P686" s="5"/>
      <c r="Q686" s="5"/>
    </row>
    <row r="687" spans="1:17" s="2" customFormat="1" ht="13.5">
      <c r="A687" s="5" t="s">
        <v>521</v>
      </c>
      <c r="B687" s="13">
        <v>0</v>
      </c>
      <c r="C687" s="14"/>
      <c r="E687" s="3">
        <f>B687/$E$3*$F$3</f>
        <v>0</v>
      </c>
      <c r="F687" s="3"/>
      <c r="H687" s="4">
        <v>0</v>
      </c>
      <c r="L687" s="5"/>
      <c r="M687" s="5"/>
      <c r="N687" s="6">
        <v>0</v>
      </c>
      <c r="O687" s="7">
        <f t="shared" si="7"/>
        <v>0</v>
      </c>
      <c r="P687" s="5"/>
      <c r="Q687" s="5"/>
    </row>
    <row r="688" spans="1:17" s="2" customFormat="1" ht="13.5">
      <c r="A688" s="5" t="s">
        <v>10</v>
      </c>
      <c r="B688" s="13">
        <v>0</v>
      </c>
      <c r="C688" s="14"/>
      <c r="E688" s="3">
        <f>B688/$E$3*$F$3</f>
        <v>0</v>
      </c>
      <c r="F688" s="3"/>
      <c r="H688" s="4">
        <v>0</v>
      </c>
      <c r="L688" s="5"/>
      <c r="M688" s="5"/>
      <c r="N688" s="6">
        <v>0</v>
      </c>
      <c r="O688" s="7">
        <f t="shared" si="7"/>
        <v>0</v>
      </c>
      <c r="P688" s="5"/>
      <c r="Q688" s="5"/>
    </row>
    <row r="689" spans="1:17" s="2" customFormat="1" ht="13.5">
      <c r="A689" s="5" t="s">
        <v>12</v>
      </c>
      <c r="B689" s="13">
        <v>0</v>
      </c>
      <c r="C689" s="14"/>
      <c r="E689" s="3">
        <f>B689/$E$3*$F$3</f>
        <v>0</v>
      </c>
      <c r="F689" s="3"/>
      <c r="H689" s="4">
        <v>0</v>
      </c>
      <c r="L689" s="5"/>
      <c r="M689" s="5"/>
      <c r="N689" s="6">
        <v>0</v>
      </c>
      <c r="O689" s="7">
        <f t="shared" si="7"/>
        <v>0</v>
      </c>
      <c r="P689" s="5"/>
      <c r="Q689" s="5"/>
    </row>
    <row r="690" spans="1:17" s="2" customFormat="1" ht="13.5">
      <c r="A690" s="5" t="s">
        <v>14</v>
      </c>
      <c r="B690" s="13">
        <v>0</v>
      </c>
      <c r="C690" s="14"/>
      <c r="E690" s="3">
        <f>B690/$E$3*$F$3</f>
        <v>0</v>
      </c>
      <c r="F690" s="3"/>
      <c r="H690" s="4">
        <v>0</v>
      </c>
      <c r="L690" s="5"/>
      <c r="M690" s="5"/>
      <c r="N690" s="6">
        <v>0</v>
      </c>
      <c r="O690" s="7">
        <f t="shared" si="7"/>
        <v>0</v>
      </c>
      <c r="P690" s="5"/>
      <c r="Q690" s="5"/>
    </row>
    <row r="691" spans="1:17" s="2" customFormat="1" ht="13.5">
      <c r="A691" s="5" t="s">
        <v>66</v>
      </c>
      <c r="B691" s="13">
        <v>0</v>
      </c>
      <c r="C691" s="14"/>
      <c r="E691" s="3">
        <f>B691/$E$3*$F$3</f>
        <v>0</v>
      </c>
      <c r="F691" s="3"/>
      <c r="H691" s="4">
        <v>0</v>
      </c>
      <c r="L691" s="5"/>
      <c r="M691" s="5"/>
      <c r="N691" s="6">
        <v>0</v>
      </c>
      <c r="O691" s="7">
        <f t="shared" si="7"/>
        <v>0</v>
      </c>
      <c r="P691" s="5"/>
      <c r="Q691" s="5"/>
    </row>
    <row r="692" spans="1:17" s="2" customFormat="1" ht="13.5">
      <c r="A692" s="5" t="s">
        <v>522</v>
      </c>
      <c r="B692" s="13">
        <v>0</v>
      </c>
      <c r="C692" s="14"/>
      <c r="E692" s="3">
        <f>B692/$E$3*$F$3</f>
        <v>0</v>
      </c>
      <c r="F692" s="3"/>
      <c r="H692" s="4">
        <v>0</v>
      </c>
      <c r="L692" s="5"/>
      <c r="M692" s="5"/>
      <c r="N692" s="6">
        <v>0</v>
      </c>
      <c r="O692" s="7">
        <f t="shared" si="7"/>
        <v>0</v>
      </c>
      <c r="P692" s="5"/>
      <c r="Q692" s="5"/>
    </row>
    <row r="693" spans="1:17" s="2" customFormat="1" ht="13.5">
      <c r="A693" s="5" t="s">
        <v>523</v>
      </c>
      <c r="B693" s="13">
        <v>0</v>
      </c>
      <c r="C693" s="14"/>
      <c r="E693" s="3">
        <f>B693/$E$3*$F$3</f>
        <v>0</v>
      </c>
      <c r="F693" s="3"/>
      <c r="H693" s="4">
        <v>0</v>
      </c>
      <c r="L693" s="5"/>
      <c r="M693" s="5"/>
      <c r="N693" s="6">
        <v>0</v>
      </c>
      <c r="O693" s="7">
        <f aca="true" t="shared" si="8" ref="O693:O697">N693/$N$628*$O$628</f>
        <v>0</v>
      </c>
      <c r="P693" s="5"/>
      <c r="Q693" s="5"/>
    </row>
    <row r="694" spans="1:17" s="2" customFormat="1" ht="13.5">
      <c r="A694" s="5" t="s">
        <v>28</v>
      </c>
      <c r="B694" s="13">
        <v>0</v>
      </c>
      <c r="C694" s="14"/>
      <c r="E694" s="3">
        <f>B694/$E$3*$F$3</f>
        <v>0</v>
      </c>
      <c r="F694" s="3"/>
      <c r="H694" s="4">
        <v>0</v>
      </c>
      <c r="L694" s="5"/>
      <c r="M694" s="5"/>
      <c r="N694" s="6">
        <v>0</v>
      </c>
      <c r="O694" s="7">
        <f t="shared" si="8"/>
        <v>0</v>
      </c>
      <c r="P694" s="5"/>
      <c r="Q694" s="5"/>
    </row>
    <row r="695" spans="1:17" s="2" customFormat="1" ht="13.5">
      <c r="A695" s="5" t="s">
        <v>524</v>
      </c>
      <c r="B695" s="13">
        <v>0</v>
      </c>
      <c r="C695" s="14"/>
      <c r="E695" s="3">
        <f>B695/$E$3*$F$3</f>
        <v>0</v>
      </c>
      <c r="F695" s="3"/>
      <c r="H695" s="4">
        <v>0</v>
      </c>
      <c r="L695" s="5"/>
      <c r="M695" s="5"/>
      <c r="N695" s="6">
        <v>0</v>
      </c>
      <c r="O695" s="7">
        <f t="shared" si="8"/>
        <v>0</v>
      </c>
      <c r="P695" s="5"/>
      <c r="Q695" s="5"/>
    </row>
    <row r="696" spans="1:17" s="2" customFormat="1" ht="14.25">
      <c r="A696" s="5" t="s">
        <v>525</v>
      </c>
      <c r="B696" s="16">
        <v>3.86150476897117</v>
      </c>
      <c r="C696" s="14"/>
      <c r="E696" s="3">
        <f>B696/$E$3*$F$3</f>
        <v>1.8853488630327506</v>
      </c>
      <c r="F696" s="3"/>
      <c r="H696" s="4">
        <v>4.88242013368034</v>
      </c>
      <c r="L696" s="5"/>
      <c r="M696" s="5"/>
      <c r="N696" s="6">
        <v>4.88242013368034</v>
      </c>
      <c r="O696" s="7">
        <f t="shared" si="8"/>
        <v>3.86150476897117</v>
      </c>
      <c r="P696" s="5"/>
      <c r="Q696" s="5"/>
    </row>
    <row r="697" spans="1:17" s="2" customFormat="1" ht="14.25">
      <c r="A697" s="31" t="s">
        <v>526</v>
      </c>
      <c r="B697" s="16">
        <v>38.6150476897117</v>
      </c>
      <c r="C697" s="14"/>
      <c r="E697" s="3">
        <f>B697/$E$3*$F$3</f>
        <v>18.853488630327508</v>
      </c>
      <c r="F697" s="3"/>
      <c r="H697" s="4">
        <v>48.8242013368034</v>
      </c>
      <c r="L697" s="5"/>
      <c r="M697" s="5"/>
      <c r="N697" s="6">
        <v>48.8242013368034</v>
      </c>
      <c r="O697" s="7">
        <f t="shared" si="8"/>
        <v>38.61504768971169</v>
      </c>
      <c r="P697" s="5"/>
      <c r="Q697" s="5"/>
    </row>
    <row r="698" spans="1:17" s="2" customFormat="1" ht="14.25">
      <c r="A698" s="31" t="s">
        <v>527</v>
      </c>
      <c r="B698" s="13">
        <f>B699+B709+B713+B722+B727+B734+B740+B743+B746+B747+B748+B754+B755+B756+B771</f>
        <v>3700.2100000000046</v>
      </c>
      <c r="C698" s="14"/>
      <c r="E698" s="3">
        <f>B698/$E$3*$F$3</f>
        <v>1806.5979802845368</v>
      </c>
      <c r="F698" s="3"/>
      <c r="H698" s="4">
        <v>9726.26914830461</v>
      </c>
      <c r="L698" s="5"/>
      <c r="M698" s="5"/>
      <c r="N698" s="6">
        <v>9726.26914830461</v>
      </c>
      <c r="O698" s="28">
        <v>3700.21</v>
      </c>
      <c r="P698" s="5"/>
      <c r="Q698" s="5"/>
    </row>
    <row r="699" spans="1:17" s="2" customFormat="1" ht="13.5">
      <c r="A699" s="31" t="s">
        <v>528</v>
      </c>
      <c r="B699" s="13">
        <v>922.777133678028</v>
      </c>
      <c r="C699" s="14"/>
      <c r="E699" s="3">
        <f>B699/$E$3*$F$3</f>
        <v>450.5385656369442</v>
      </c>
      <c r="F699" s="3"/>
      <c r="H699" s="4">
        <v>2425.5863224124</v>
      </c>
      <c r="L699" s="5"/>
      <c r="M699" s="5"/>
      <c r="N699" s="6">
        <v>2425.5863224124</v>
      </c>
      <c r="O699" s="7">
        <f aca="true" t="shared" si="9" ref="O699:O762">N699/$N$698*$O$698</f>
        <v>922.7771336780306</v>
      </c>
      <c r="P699" s="5"/>
      <c r="Q699" s="5"/>
    </row>
    <row r="700" spans="1:17" s="2" customFormat="1" ht="13.5">
      <c r="A700" s="31" t="s">
        <v>10</v>
      </c>
      <c r="B700" s="13">
        <v>411.423379850409</v>
      </c>
      <c r="C700" s="14"/>
      <c r="E700" s="3">
        <f>B700/$E$3*$F$3</f>
        <v>200.87417932484527</v>
      </c>
      <c r="F700" s="3"/>
      <c r="H700" s="4">
        <v>1081.4560596102</v>
      </c>
      <c r="L700" s="5"/>
      <c r="M700" s="5"/>
      <c r="N700" s="6">
        <v>1081.4560596102</v>
      </c>
      <c r="O700" s="7">
        <f t="shared" si="9"/>
        <v>411.42337985041075</v>
      </c>
      <c r="P700" s="5"/>
      <c r="Q700" s="5"/>
    </row>
    <row r="701" spans="1:17" s="2" customFormat="1" ht="13.5">
      <c r="A701" s="31" t="s">
        <v>12</v>
      </c>
      <c r="B701" s="13">
        <v>291.432633401938</v>
      </c>
      <c r="C701" s="14"/>
      <c r="E701" s="3">
        <f>B701/$E$3*$F$3</f>
        <v>142.28965569331046</v>
      </c>
      <c r="F701" s="3"/>
      <c r="H701" s="4">
        <v>766.051718974446</v>
      </c>
      <c r="L701" s="5"/>
      <c r="M701" s="5"/>
      <c r="N701" s="6">
        <v>766.051718974446</v>
      </c>
      <c r="O701" s="7">
        <f t="shared" si="9"/>
        <v>291.4326334019378</v>
      </c>
      <c r="P701" s="5"/>
      <c r="Q701" s="5"/>
    </row>
    <row r="702" spans="1:17" s="2" customFormat="1" ht="13.5">
      <c r="A702" s="31" t="s">
        <v>14</v>
      </c>
      <c r="B702" s="13">
        <v>0</v>
      </c>
      <c r="C702" s="14"/>
      <c r="E702" s="3">
        <f>B702/$E$3*$F$3</f>
        <v>0</v>
      </c>
      <c r="F702" s="3"/>
      <c r="H702" s="4">
        <v>0</v>
      </c>
      <c r="L702" s="5"/>
      <c r="M702" s="5"/>
      <c r="N702" s="6">
        <v>0</v>
      </c>
      <c r="O702" s="7">
        <f t="shared" si="9"/>
        <v>0</v>
      </c>
      <c r="P702" s="5"/>
      <c r="Q702" s="5"/>
    </row>
    <row r="703" spans="1:17" s="2" customFormat="1" ht="13.5">
      <c r="A703" s="31" t="s">
        <v>529</v>
      </c>
      <c r="B703" s="13">
        <v>23.9610004517845</v>
      </c>
      <c r="C703" s="14"/>
      <c r="E703" s="3">
        <f>B703/$E$3*$F$3</f>
        <v>11.698767102891646</v>
      </c>
      <c r="F703" s="3"/>
      <c r="H703" s="4">
        <v>62.9832197244764</v>
      </c>
      <c r="L703" s="5"/>
      <c r="M703" s="5"/>
      <c r="N703" s="6">
        <v>62.9832197244764</v>
      </c>
      <c r="O703" s="7">
        <f t="shared" si="9"/>
        <v>23.961000451784546</v>
      </c>
      <c r="P703" s="5"/>
      <c r="Q703" s="5"/>
    </row>
    <row r="704" spans="1:17" s="2" customFormat="1" ht="13.5">
      <c r="A704" s="31" t="s">
        <v>530</v>
      </c>
      <c r="B704" s="13">
        <v>0</v>
      </c>
      <c r="C704" s="14"/>
      <c r="E704" s="3">
        <f>B704/$E$3*$F$3</f>
        <v>0</v>
      </c>
      <c r="F704" s="3"/>
      <c r="H704" s="4">
        <v>0</v>
      </c>
      <c r="L704" s="5"/>
      <c r="M704" s="5"/>
      <c r="N704" s="6">
        <v>0</v>
      </c>
      <c r="O704" s="7">
        <f t="shared" si="9"/>
        <v>0</v>
      </c>
      <c r="P704" s="5"/>
      <c r="Q704" s="5"/>
    </row>
    <row r="705" spans="1:17" s="2" customFormat="1" ht="13.5">
      <c r="A705" s="31" t="s">
        <v>531</v>
      </c>
      <c r="B705" s="13">
        <v>0</v>
      </c>
      <c r="C705" s="14"/>
      <c r="E705" s="3">
        <f>B705/$E$3*$F$3</f>
        <v>0</v>
      </c>
      <c r="F705" s="3"/>
      <c r="H705" s="4">
        <v>0</v>
      </c>
      <c r="L705" s="5"/>
      <c r="M705" s="5"/>
      <c r="N705" s="6">
        <v>0</v>
      </c>
      <c r="O705" s="7">
        <f t="shared" si="9"/>
        <v>0</v>
      </c>
      <c r="P705" s="5"/>
      <c r="Q705" s="5"/>
    </row>
    <row r="706" spans="1:17" s="2" customFormat="1" ht="13.5">
      <c r="A706" s="31" t="s">
        <v>532</v>
      </c>
      <c r="B706" s="13">
        <v>0</v>
      </c>
      <c r="C706" s="14"/>
      <c r="E706" s="3">
        <f>B706/$E$3*$F$3</f>
        <v>0</v>
      </c>
      <c r="F706" s="3"/>
      <c r="H706" s="4">
        <v>0</v>
      </c>
      <c r="L706" s="5"/>
      <c r="M706" s="5"/>
      <c r="N706" s="6">
        <v>0</v>
      </c>
      <c r="O706" s="7">
        <f t="shared" si="9"/>
        <v>0</v>
      </c>
      <c r="P706" s="5"/>
      <c r="Q706" s="5"/>
    </row>
    <row r="707" spans="1:17" s="2" customFormat="1" ht="13.5">
      <c r="A707" s="31" t="s">
        <v>533</v>
      </c>
      <c r="B707" s="13">
        <v>0</v>
      </c>
      <c r="C707" s="14"/>
      <c r="E707" s="3">
        <f>B707/$E$3*$F$3</f>
        <v>0</v>
      </c>
      <c r="F707" s="3"/>
      <c r="H707" s="4">
        <v>0</v>
      </c>
      <c r="L707" s="5"/>
      <c r="M707" s="5"/>
      <c r="N707" s="6">
        <v>0</v>
      </c>
      <c r="O707" s="7">
        <f t="shared" si="9"/>
        <v>0</v>
      </c>
      <c r="P707" s="5"/>
      <c r="Q707" s="5"/>
    </row>
    <row r="708" spans="1:17" s="2" customFormat="1" ht="13.5">
      <c r="A708" s="31" t="s">
        <v>534</v>
      </c>
      <c r="B708" s="13">
        <v>195.960119973897</v>
      </c>
      <c r="C708" s="14"/>
      <c r="E708" s="3">
        <f>B708/$E$3*$F$3</f>
        <v>95.67596351589705</v>
      </c>
      <c r="F708" s="3"/>
      <c r="H708" s="4">
        <v>515.095324103276</v>
      </c>
      <c r="L708" s="5"/>
      <c r="M708" s="5"/>
      <c r="N708" s="6">
        <v>515.095324103276</v>
      </c>
      <c r="O708" s="7">
        <f t="shared" si="9"/>
        <v>195.96011997389687</v>
      </c>
      <c r="P708" s="5"/>
      <c r="Q708" s="5"/>
    </row>
    <row r="709" spans="1:17" s="2" customFormat="1" ht="13.5">
      <c r="A709" s="31" t="s">
        <v>535</v>
      </c>
      <c r="B709" s="13">
        <v>74.8549083881331</v>
      </c>
      <c r="C709" s="29"/>
      <c r="E709" s="3">
        <f>B709/$E$3*$F$3</f>
        <v>36.54731118190187</v>
      </c>
      <c r="F709" s="3"/>
      <c r="H709" s="4">
        <v>196.761531387318</v>
      </c>
      <c r="L709" s="5"/>
      <c r="M709" s="5"/>
      <c r="N709" s="6">
        <v>196.761531387318</v>
      </c>
      <c r="O709" s="7">
        <f t="shared" si="9"/>
        <v>74.85490838813321</v>
      </c>
      <c r="P709" s="5"/>
      <c r="Q709" s="5"/>
    </row>
    <row r="710" spans="1:17" s="2" customFormat="1" ht="13.5">
      <c r="A710" s="31" t="s">
        <v>536</v>
      </c>
      <c r="B710" s="13">
        <v>50.8939079363486</v>
      </c>
      <c r="C710" s="29"/>
      <c r="E710" s="3">
        <f>B710/$E$3*$F$3</f>
        <v>24.848544079010225</v>
      </c>
      <c r="F710" s="3"/>
      <c r="H710" s="4">
        <v>133.778311662841</v>
      </c>
      <c r="L710" s="5"/>
      <c r="M710" s="5"/>
      <c r="N710" s="6">
        <v>133.778311662841</v>
      </c>
      <c r="O710" s="7">
        <f t="shared" si="9"/>
        <v>50.893907936348434</v>
      </c>
      <c r="P710" s="5"/>
      <c r="Q710" s="5"/>
    </row>
    <row r="711" spans="1:17" s="2" customFormat="1" ht="13.5">
      <c r="A711" s="31" t="s">
        <v>537</v>
      </c>
      <c r="B711" s="13">
        <v>0</v>
      </c>
      <c r="C711" s="29"/>
      <c r="E711" s="3">
        <f>B711/$E$3*$F$3</f>
        <v>0</v>
      </c>
      <c r="F711" s="3"/>
      <c r="H711" s="4">
        <v>0</v>
      </c>
      <c r="L711" s="5"/>
      <c r="M711" s="5"/>
      <c r="N711" s="6">
        <v>0</v>
      </c>
      <c r="O711" s="7">
        <f t="shared" si="9"/>
        <v>0</v>
      </c>
      <c r="P711" s="5"/>
      <c r="Q711" s="5"/>
    </row>
    <row r="712" spans="1:17" s="2" customFormat="1" ht="13.5">
      <c r="A712" s="31" t="s">
        <v>538</v>
      </c>
      <c r="B712" s="13">
        <v>23.9610004517845</v>
      </c>
      <c r="C712" s="29"/>
      <c r="E712" s="3">
        <f>B712/$E$3*$F$3</f>
        <v>11.698767102891646</v>
      </c>
      <c r="F712" s="3"/>
      <c r="H712" s="4">
        <v>62.9832197244764</v>
      </c>
      <c r="L712" s="5"/>
      <c r="M712" s="5"/>
      <c r="N712" s="6">
        <v>62.9832197244764</v>
      </c>
      <c r="O712" s="7">
        <f t="shared" si="9"/>
        <v>23.961000451784546</v>
      </c>
      <c r="P712" s="5"/>
      <c r="Q712" s="5"/>
    </row>
    <row r="713" spans="1:17" s="2" customFormat="1" ht="13.5">
      <c r="A713" s="31" t="s">
        <v>539</v>
      </c>
      <c r="B713" s="13">
        <v>2007.89468902164</v>
      </c>
      <c r="C713" s="29"/>
      <c r="E713" s="3">
        <f>B713/$E$3*$F$3</f>
        <v>980.3385455989088</v>
      </c>
      <c r="F713" s="3"/>
      <c r="H713" s="4">
        <v>5277.89616450845</v>
      </c>
      <c r="L713" s="5"/>
      <c r="M713" s="5"/>
      <c r="N713" s="6">
        <v>5277.89616450845</v>
      </c>
      <c r="O713" s="7">
        <f t="shared" si="9"/>
        <v>2007.8946890216357</v>
      </c>
      <c r="P713" s="5"/>
      <c r="Q713" s="5"/>
    </row>
    <row r="714" spans="1:17" s="2" customFormat="1" ht="13.5">
      <c r="A714" s="31" t="s">
        <v>540</v>
      </c>
      <c r="B714" s="13">
        <v>44.7643496812409</v>
      </c>
      <c r="C714" s="29"/>
      <c r="E714" s="3">
        <f>B714/$E$3*$F$3</f>
        <v>21.855836215479787</v>
      </c>
      <c r="F714" s="3"/>
      <c r="H714" s="4">
        <v>117.666325221696</v>
      </c>
      <c r="L714" s="5"/>
      <c r="M714" s="5"/>
      <c r="N714" s="6">
        <v>117.666325221696</v>
      </c>
      <c r="O714" s="7">
        <f t="shared" si="9"/>
        <v>44.764349681240816</v>
      </c>
      <c r="P714" s="5"/>
      <c r="Q714" s="5"/>
    </row>
    <row r="715" spans="1:17" s="2" customFormat="1" ht="13.5">
      <c r="A715" s="31" t="s">
        <v>541</v>
      </c>
      <c r="B715" s="13">
        <v>1665.93963606245</v>
      </c>
      <c r="C715" s="29"/>
      <c r="E715" s="3">
        <f>B715/$E$3*$F$3</f>
        <v>813.381722060741</v>
      </c>
      <c r="F715" s="3"/>
      <c r="H715" s="4">
        <v>4379.0426178979</v>
      </c>
      <c r="L715" s="5"/>
      <c r="M715" s="5"/>
      <c r="N715" s="6">
        <v>4379.0426178979</v>
      </c>
      <c r="O715" s="7">
        <f t="shared" si="9"/>
        <v>1665.939636062447</v>
      </c>
      <c r="P715" s="5"/>
      <c r="Q715" s="5"/>
    </row>
    <row r="716" spans="1:17" s="2" customFormat="1" ht="13.5">
      <c r="A716" s="31" t="s">
        <v>542</v>
      </c>
      <c r="B716" s="13">
        <v>0</v>
      </c>
      <c r="C716" s="29"/>
      <c r="E716" s="3">
        <f>B716/$E$3*$F$3</f>
        <v>0</v>
      </c>
      <c r="F716" s="3"/>
      <c r="H716" s="4">
        <v>0</v>
      </c>
      <c r="L716" s="5"/>
      <c r="M716" s="5"/>
      <c r="N716" s="6">
        <v>0</v>
      </c>
      <c r="O716" s="7">
        <f t="shared" si="9"/>
        <v>0</v>
      </c>
      <c r="P716" s="5"/>
      <c r="Q716" s="5"/>
    </row>
    <row r="717" spans="1:17" s="2" customFormat="1" ht="13.5">
      <c r="A717" s="31" t="s">
        <v>543</v>
      </c>
      <c r="B717" s="13">
        <v>297.190703277948</v>
      </c>
      <c r="C717" s="29"/>
      <c r="E717" s="3">
        <f>B717/$E$3*$F$3</f>
        <v>145.10098732268742</v>
      </c>
      <c r="F717" s="3"/>
      <c r="H717" s="4">
        <v>781.187221388855</v>
      </c>
      <c r="L717" s="5"/>
      <c r="M717" s="5"/>
      <c r="N717" s="6">
        <v>781.187221388855</v>
      </c>
      <c r="O717" s="7">
        <f t="shared" si="9"/>
        <v>297.19070327794805</v>
      </c>
      <c r="P717" s="5"/>
      <c r="Q717" s="5"/>
    </row>
    <row r="718" spans="1:17" s="2" customFormat="1" ht="13.5">
      <c r="A718" s="31" t="s">
        <v>544</v>
      </c>
      <c r="B718" s="13">
        <v>0</v>
      </c>
      <c r="C718" s="29"/>
      <c r="E718" s="3">
        <f>B718/$E$3*$F$3</f>
        <v>0</v>
      </c>
      <c r="F718" s="3"/>
      <c r="H718" s="4">
        <v>0</v>
      </c>
      <c r="L718" s="5"/>
      <c r="M718" s="5"/>
      <c r="N718" s="6">
        <v>0</v>
      </c>
      <c r="O718" s="7">
        <f t="shared" si="9"/>
        <v>0</v>
      </c>
      <c r="P718" s="5"/>
      <c r="Q718" s="5"/>
    </row>
    <row r="719" spans="1:17" s="2" customFormat="1" ht="13.5">
      <c r="A719" s="31" t="s">
        <v>545</v>
      </c>
      <c r="B719" s="13">
        <v>0</v>
      </c>
      <c r="C719" s="29"/>
      <c r="E719" s="3">
        <f>B719/$E$3*$F$3</f>
        <v>0</v>
      </c>
      <c r="F719" s="3"/>
      <c r="H719" s="4">
        <v>0</v>
      </c>
      <c r="L719" s="5"/>
      <c r="M719" s="5"/>
      <c r="N719" s="6">
        <v>0</v>
      </c>
      <c r="O719" s="7">
        <f t="shared" si="9"/>
        <v>0</v>
      </c>
      <c r="P719" s="5"/>
      <c r="Q719" s="5"/>
    </row>
    <row r="720" spans="1:17" s="2" customFormat="1" ht="13.5">
      <c r="A720" s="31" t="s">
        <v>546</v>
      </c>
      <c r="B720" s="13">
        <v>0</v>
      </c>
      <c r="C720" s="29"/>
      <c r="E720" s="3">
        <f>B720/$E$3*$F$3</f>
        <v>0</v>
      </c>
      <c r="F720" s="3"/>
      <c r="H720" s="4">
        <v>0</v>
      </c>
      <c r="L720" s="5"/>
      <c r="M720" s="5"/>
      <c r="N720" s="6">
        <v>0</v>
      </c>
      <c r="O720" s="7">
        <f t="shared" si="9"/>
        <v>0</v>
      </c>
      <c r="P720" s="5"/>
      <c r="Q720" s="5"/>
    </row>
    <row r="721" spans="1:17" s="2" customFormat="1" ht="13.5">
      <c r="A721" s="31" t="s">
        <v>547</v>
      </c>
      <c r="B721" s="13">
        <v>0</v>
      </c>
      <c r="C721" s="29"/>
      <c r="E721" s="3">
        <f>B721/$E$3*$F$3</f>
        <v>0</v>
      </c>
      <c r="F721" s="3"/>
      <c r="H721" s="4">
        <v>0</v>
      </c>
      <c r="L721" s="5"/>
      <c r="M721" s="5"/>
      <c r="N721" s="6">
        <v>0</v>
      </c>
      <c r="O721" s="7">
        <f t="shared" si="9"/>
        <v>0</v>
      </c>
      <c r="P721" s="5"/>
      <c r="Q721" s="5"/>
    </row>
    <row r="722" spans="1:17" s="2" customFormat="1" ht="13.5">
      <c r="A722" s="31" t="s">
        <v>548</v>
      </c>
      <c r="B722" s="13">
        <v>462.874520355404</v>
      </c>
      <c r="C722" s="29"/>
      <c r="E722" s="3">
        <f>B722/$E$3*$F$3</f>
        <v>225.99478775508567</v>
      </c>
      <c r="F722" s="3"/>
      <c r="H722" s="4">
        <v>1216.69909731314</v>
      </c>
      <c r="L722" s="5"/>
      <c r="M722" s="5"/>
      <c r="N722" s="6">
        <v>1216.69909731314</v>
      </c>
      <c r="O722" s="7">
        <f t="shared" si="9"/>
        <v>462.8745203554034</v>
      </c>
      <c r="P722" s="5"/>
      <c r="Q722" s="5"/>
    </row>
    <row r="723" spans="1:17" s="2" customFormat="1" ht="13.5">
      <c r="A723" s="31" t="s">
        <v>549</v>
      </c>
      <c r="B723" s="13">
        <v>360.900960293158</v>
      </c>
      <c r="C723" s="29"/>
      <c r="E723" s="3">
        <f>B723/$E$3*$F$3</f>
        <v>176.2070114799885</v>
      </c>
      <c r="F723" s="3"/>
      <c r="H723" s="4">
        <v>948.654231974091</v>
      </c>
      <c r="L723" s="5"/>
      <c r="M723" s="5"/>
      <c r="N723" s="6">
        <v>948.654231974091</v>
      </c>
      <c r="O723" s="7">
        <f t="shared" si="9"/>
        <v>360.90096029315816</v>
      </c>
      <c r="P723" s="5"/>
      <c r="Q723" s="5"/>
    </row>
    <row r="724" spans="1:17" s="2" customFormat="1" ht="13.5">
      <c r="A724" s="31" t="s">
        <v>550</v>
      </c>
      <c r="B724" s="13">
        <v>101.973560062246</v>
      </c>
      <c r="C724" s="29"/>
      <c r="E724" s="3">
        <f>B724/$E$3*$F$3</f>
        <v>49.787776275097166</v>
      </c>
      <c r="F724" s="3"/>
      <c r="H724" s="4">
        <v>268.044865339051</v>
      </c>
      <c r="L724" s="5"/>
      <c r="M724" s="5"/>
      <c r="N724" s="6">
        <v>268.044865339051</v>
      </c>
      <c r="O724" s="7">
        <f t="shared" si="9"/>
        <v>101.97356006224597</v>
      </c>
      <c r="P724" s="5"/>
      <c r="Q724" s="5"/>
    </row>
    <row r="725" spans="1:17" s="2" customFormat="1" ht="13.5">
      <c r="A725" s="31" t="s">
        <v>551</v>
      </c>
      <c r="B725" s="13">
        <v>0</v>
      </c>
      <c r="C725" s="29"/>
      <c r="E725" s="3">
        <f>B725/$E$3*$F$3</f>
        <v>0</v>
      </c>
      <c r="F725" s="3"/>
      <c r="H725" s="4">
        <v>0</v>
      </c>
      <c r="L725" s="5"/>
      <c r="M725" s="5"/>
      <c r="N725" s="6">
        <v>0</v>
      </c>
      <c r="O725" s="7">
        <f t="shared" si="9"/>
        <v>0</v>
      </c>
      <c r="P725" s="5"/>
      <c r="Q725" s="5"/>
    </row>
    <row r="726" spans="1:17" s="2" customFormat="1" ht="13.5">
      <c r="A726" s="31" t="s">
        <v>552</v>
      </c>
      <c r="B726" s="13">
        <v>0</v>
      </c>
      <c r="C726" s="29"/>
      <c r="E726" s="3">
        <f>B726/$E$3*$F$3</f>
        <v>0</v>
      </c>
      <c r="F726" s="3"/>
      <c r="H726" s="4">
        <v>0</v>
      </c>
      <c r="L726" s="5"/>
      <c r="M726" s="5"/>
      <c r="N726" s="6">
        <v>0</v>
      </c>
      <c r="O726" s="7">
        <f t="shared" si="9"/>
        <v>0</v>
      </c>
      <c r="P726" s="5"/>
      <c r="Q726" s="5"/>
    </row>
    <row r="727" spans="1:17" s="2" customFormat="1" ht="13.5">
      <c r="A727" s="31" t="s">
        <v>553</v>
      </c>
      <c r="B727" s="13">
        <v>0</v>
      </c>
      <c r="C727" s="14"/>
      <c r="E727" s="3">
        <f>B727/$E$3*$F$3</f>
        <v>0</v>
      </c>
      <c r="F727" s="3"/>
      <c r="H727" s="4">
        <v>0</v>
      </c>
      <c r="L727" s="5"/>
      <c r="M727" s="5"/>
      <c r="N727" s="6">
        <v>0</v>
      </c>
      <c r="O727" s="7">
        <f t="shared" si="9"/>
        <v>0</v>
      </c>
      <c r="P727" s="5"/>
      <c r="Q727" s="5"/>
    </row>
    <row r="728" spans="1:17" s="2" customFormat="1" ht="13.5">
      <c r="A728" s="31" t="s">
        <v>554</v>
      </c>
      <c r="B728" s="13">
        <v>0</v>
      </c>
      <c r="C728" s="14"/>
      <c r="E728" s="3">
        <f>B728/$E$3*$F$3</f>
        <v>0</v>
      </c>
      <c r="F728" s="3"/>
      <c r="H728" s="4">
        <v>0</v>
      </c>
      <c r="L728" s="5"/>
      <c r="M728" s="5"/>
      <c r="N728" s="6">
        <v>0</v>
      </c>
      <c r="O728" s="7">
        <f t="shared" si="9"/>
        <v>0</v>
      </c>
      <c r="P728" s="5"/>
      <c r="Q728" s="5"/>
    </row>
    <row r="729" spans="1:17" s="2" customFormat="1" ht="13.5">
      <c r="A729" s="31" t="s">
        <v>555</v>
      </c>
      <c r="B729" s="13">
        <v>0</v>
      </c>
      <c r="C729" s="14"/>
      <c r="E729" s="3">
        <f>B729/$E$3*$F$3</f>
        <v>0</v>
      </c>
      <c r="F729" s="3"/>
      <c r="H729" s="4">
        <v>0</v>
      </c>
      <c r="L729" s="5"/>
      <c r="M729" s="5"/>
      <c r="N729" s="6">
        <v>0</v>
      </c>
      <c r="O729" s="7">
        <f t="shared" si="9"/>
        <v>0</v>
      </c>
      <c r="P729" s="5"/>
      <c r="Q729" s="5"/>
    </row>
    <row r="730" spans="1:17" s="2" customFormat="1" ht="13.5">
      <c r="A730" s="31" t="s">
        <v>556</v>
      </c>
      <c r="B730" s="13">
        <v>0</v>
      </c>
      <c r="C730" s="14"/>
      <c r="E730" s="3">
        <f>B730/$E$3*$F$3</f>
        <v>0</v>
      </c>
      <c r="F730" s="3"/>
      <c r="H730" s="4">
        <v>0</v>
      </c>
      <c r="L730" s="5"/>
      <c r="M730" s="5"/>
      <c r="N730" s="6">
        <v>0</v>
      </c>
      <c r="O730" s="7">
        <f t="shared" si="9"/>
        <v>0</v>
      </c>
      <c r="P730" s="5"/>
      <c r="Q730" s="5"/>
    </row>
    <row r="731" spans="1:17" s="2" customFormat="1" ht="13.5">
      <c r="A731" s="31" t="s">
        <v>557</v>
      </c>
      <c r="B731" s="13">
        <v>0</v>
      </c>
      <c r="C731" s="14"/>
      <c r="E731" s="3">
        <f>B731/$E$3*$F$3</f>
        <v>0</v>
      </c>
      <c r="F731" s="3"/>
      <c r="H731" s="4">
        <v>0</v>
      </c>
      <c r="L731" s="5"/>
      <c r="M731" s="5"/>
      <c r="N731" s="6">
        <v>0</v>
      </c>
      <c r="O731" s="7">
        <f t="shared" si="9"/>
        <v>0</v>
      </c>
      <c r="P731" s="5"/>
      <c r="Q731" s="5"/>
    </row>
    <row r="732" spans="1:17" s="2" customFormat="1" ht="13.5">
      <c r="A732" s="31" t="s">
        <v>558</v>
      </c>
      <c r="B732" s="13">
        <v>0</v>
      </c>
      <c r="C732" s="14"/>
      <c r="E732" s="3">
        <f>B732/$E$3*$F$3</f>
        <v>0</v>
      </c>
      <c r="F732" s="3"/>
      <c r="H732" s="4">
        <v>0</v>
      </c>
      <c r="L732" s="5"/>
      <c r="M732" s="5"/>
      <c r="N732" s="6">
        <v>0</v>
      </c>
      <c r="O732" s="7">
        <f t="shared" si="9"/>
        <v>0</v>
      </c>
      <c r="P732" s="5"/>
      <c r="Q732" s="5"/>
    </row>
    <row r="733" spans="1:17" s="2" customFormat="1" ht="13.5">
      <c r="A733" s="31" t="s">
        <v>559</v>
      </c>
      <c r="B733" s="13">
        <v>0</v>
      </c>
      <c r="C733" s="14"/>
      <c r="E733" s="3">
        <f>B733/$E$3*$F$3</f>
        <v>0</v>
      </c>
      <c r="F733" s="3"/>
      <c r="H733" s="4">
        <v>0</v>
      </c>
      <c r="L733" s="5"/>
      <c r="M733" s="5"/>
      <c r="N733" s="6">
        <v>0</v>
      </c>
      <c r="O733" s="7">
        <f t="shared" si="9"/>
        <v>0</v>
      </c>
      <c r="P733" s="5"/>
      <c r="Q733" s="5"/>
    </row>
    <row r="734" spans="1:17" s="2" customFormat="1" ht="13.5">
      <c r="A734" s="31" t="s">
        <v>560</v>
      </c>
      <c r="B734" s="13">
        <v>0</v>
      </c>
      <c r="C734" s="14"/>
      <c r="E734" s="3">
        <f>B734/$E$3*$F$3</f>
        <v>0</v>
      </c>
      <c r="F734" s="3"/>
      <c r="H734" s="4">
        <v>0</v>
      </c>
      <c r="L734" s="5"/>
      <c r="M734" s="5"/>
      <c r="N734" s="6">
        <v>0</v>
      </c>
      <c r="O734" s="7">
        <f t="shared" si="9"/>
        <v>0</v>
      </c>
      <c r="P734" s="5"/>
      <c r="Q734" s="5"/>
    </row>
    <row r="735" spans="1:17" s="2" customFormat="1" ht="13.5">
      <c r="A735" s="31" t="s">
        <v>561</v>
      </c>
      <c r="B735" s="13">
        <v>0</v>
      </c>
      <c r="C735" s="14"/>
      <c r="E735" s="3">
        <f>B735/$E$3*$F$3</f>
        <v>0</v>
      </c>
      <c r="F735" s="3"/>
      <c r="H735" s="4">
        <v>0</v>
      </c>
      <c r="L735" s="5"/>
      <c r="M735" s="5"/>
      <c r="N735" s="6">
        <v>0</v>
      </c>
      <c r="O735" s="7">
        <f t="shared" si="9"/>
        <v>0</v>
      </c>
      <c r="P735" s="5"/>
      <c r="Q735" s="5"/>
    </row>
    <row r="736" spans="1:17" s="2" customFormat="1" ht="13.5">
      <c r="A736" s="31" t="s">
        <v>562</v>
      </c>
      <c r="B736" s="13">
        <v>0</v>
      </c>
      <c r="C736" s="14"/>
      <c r="E736" s="3">
        <f>B736/$E$3*$F$3</f>
        <v>0</v>
      </c>
      <c r="F736" s="3"/>
      <c r="H736" s="4">
        <v>0</v>
      </c>
      <c r="L736" s="5"/>
      <c r="M736" s="5"/>
      <c r="N736" s="6">
        <v>0</v>
      </c>
      <c r="O736" s="7">
        <f t="shared" si="9"/>
        <v>0</v>
      </c>
      <c r="P736" s="5"/>
      <c r="Q736" s="5"/>
    </row>
    <row r="737" spans="1:17" s="2" customFormat="1" ht="13.5">
      <c r="A737" s="31" t="s">
        <v>563</v>
      </c>
      <c r="B737" s="13">
        <v>0</v>
      </c>
      <c r="C737" s="14"/>
      <c r="E737" s="3">
        <f>B737/$E$3*$F$3</f>
        <v>0</v>
      </c>
      <c r="F737" s="3"/>
      <c r="H737" s="4">
        <v>0</v>
      </c>
      <c r="L737" s="5"/>
      <c r="M737" s="5"/>
      <c r="N737" s="6">
        <v>0</v>
      </c>
      <c r="O737" s="7">
        <f t="shared" si="9"/>
        <v>0</v>
      </c>
      <c r="P737" s="5"/>
      <c r="Q737" s="5"/>
    </row>
    <row r="738" spans="1:17" s="2" customFormat="1" ht="13.5">
      <c r="A738" s="31" t="s">
        <v>564</v>
      </c>
      <c r="B738" s="13">
        <v>0</v>
      </c>
      <c r="C738" s="14"/>
      <c r="E738" s="3">
        <f>B738/$E$3*$F$3</f>
        <v>0</v>
      </c>
      <c r="F738" s="3"/>
      <c r="H738" s="4">
        <v>0</v>
      </c>
      <c r="L738" s="5"/>
      <c r="M738" s="5"/>
      <c r="N738" s="6">
        <v>0</v>
      </c>
      <c r="O738" s="7">
        <f t="shared" si="9"/>
        <v>0</v>
      </c>
      <c r="P738" s="5"/>
      <c r="Q738" s="5"/>
    </row>
    <row r="739" spans="1:17" s="2" customFormat="1" ht="13.5">
      <c r="A739" s="31" t="s">
        <v>565</v>
      </c>
      <c r="B739" s="13">
        <v>0</v>
      </c>
      <c r="C739" s="14"/>
      <c r="E739" s="3">
        <f>B739/$E$3*$F$3</f>
        <v>0</v>
      </c>
      <c r="F739" s="3"/>
      <c r="H739" s="4">
        <v>0</v>
      </c>
      <c r="L739" s="5"/>
      <c r="M739" s="5"/>
      <c r="N739" s="6">
        <v>0</v>
      </c>
      <c r="O739" s="7">
        <f t="shared" si="9"/>
        <v>0</v>
      </c>
      <c r="P739" s="5"/>
      <c r="Q739" s="5"/>
    </row>
    <row r="740" spans="1:17" s="2" customFormat="1" ht="13.5">
      <c r="A740" s="31" t="s">
        <v>566</v>
      </c>
      <c r="B740" s="13">
        <v>0</v>
      </c>
      <c r="C740" s="14"/>
      <c r="E740" s="3">
        <f>B740/$E$3*$F$3</f>
        <v>0</v>
      </c>
      <c r="F740" s="3"/>
      <c r="H740" s="4">
        <v>0</v>
      </c>
      <c r="L740" s="5"/>
      <c r="M740" s="5"/>
      <c r="N740" s="6">
        <v>0</v>
      </c>
      <c r="O740" s="7">
        <f t="shared" si="9"/>
        <v>0</v>
      </c>
      <c r="P740" s="5"/>
      <c r="Q740" s="5"/>
    </row>
    <row r="741" spans="1:17" s="2" customFormat="1" ht="13.5">
      <c r="A741" s="31" t="s">
        <v>567</v>
      </c>
      <c r="B741" s="13">
        <v>0</v>
      </c>
      <c r="C741" s="14"/>
      <c r="E741" s="3">
        <f>B741/$E$3*$F$3</f>
        <v>0</v>
      </c>
      <c r="F741" s="3"/>
      <c r="H741" s="4">
        <v>0</v>
      </c>
      <c r="L741" s="5"/>
      <c r="M741" s="5"/>
      <c r="N741" s="6">
        <v>0</v>
      </c>
      <c r="O741" s="7">
        <f t="shared" si="9"/>
        <v>0</v>
      </c>
      <c r="P741" s="5"/>
      <c r="Q741" s="5"/>
    </row>
    <row r="742" spans="1:17" s="2" customFormat="1" ht="13.5">
      <c r="A742" s="31" t="s">
        <v>568</v>
      </c>
      <c r="B742" s="13">
        <v>0</v>
      </c>
      <c r="C742" s="14"/>
      <c r="E742" s="3">
        <f>B742/$E$3*$F$3</f>
        <v>0</v>
      </c>
      <c r="F742" s="3"/>
      <c r="H742" s="4">
        <v>0</v>
      </c>
      <c r="L742" s="5"/>
      <c r="M742" s="5"/>
      <c r="N742" s="6">
        <v>0</v>
      </c>
      <c r="O742" s="7">
        <f t="shared" si="9"/>
        <v>0</v>
      </c>
      <c r="P742" s="5"/>
      <c r="Q742" s="5"/>
    </row>
    <row r="743" spans="1:17" s="2" customFormat="1" ht="13.5">
      <c r="A743" s="31" t="s">
        <v>569</v>
      </c>
      <c r="B743" s="13">
        <v>0</v>
      </c>
      <c r="C743" s="14"/>
      <c r="E743" s="3">
        <f>B743/$E$3*$F$3</f>
        <v>0</v>
      </c>
      <c r="F743" s="3"/>
      <c r="H743" s="4">
        <v>0</v>
      </c>
      <c r="L743" s="5"/>
      <c r="M743" s="5"/>
      <c r="N743" s="6">
        <v>0</v>
      </c>
      <c r="O743" s="7">
        <f t="shared" si="9"/>
        <v>0</v>
      </c>
      <c r="P743" s="5"/>
      <c r="Q743" s="5"/>
    </row>
    <row r="744" spans="1:17" s="2" customFormat="1" ht="13.5">
      <c r="A744" s="31" t="s">
        <v>570</v>
      </c>
      <c r="B744" s="13">
        <v>0</v>
      </c>
      <c r="C744" s="14"/>
      <c r="E744" s="3">
        <f>B744/$E$3*$F$3</f>
        <v>0</v>
      </c>
      <c r="F744" s="3"/>
      <c r="H744" s="4">
        <v>0</v>
      </c>
      <c r="L744" s="5"/>
      <c r="M744" s="5"/>
      <c r="N744" s="6">
        <v>0</v>
      </c>
      <c r="O744" s="7">
        <f t="shared" si="9"/>
        <v>0</v>
      </c>
      <c r="P744" s="5"/>
      <c r="Q744" s="5"/>
    </row>
    <row r="745" spans="1:17" s="2" customFormat="1" ht="13.5">
      <c r="A745" s="31" t="s">
        <v>571</v>
      </c>
      <c r="B745" s="13">
        <v>0</v>
      </c>
      <c r="C745" s="14"/>
      <c r="E745" s="3">
        <f>B745/$E$3*$F$3</f>
        <v>0</v>
      </c>
      <c r="F745" s="3"/>
      <c r="H745" s="4">
        <v>0</v>
      </c>
      <c r="L745" s="5"/>
      <c r="M745" s="5"/>
      <c r="N745" s="6">
        <v>0</v>
      </c>
      <c r="O745" s="7">
        <f t="shared" si="9"/>
        <v>0</v>
      </c>
      <c r="P745" s="5"/>
      <c r="Q745" s="5"/>
    </row>
    <row r="746" spans="1:17" s="2" customFormat="1" ht="13.5">
      <c r="A746" s="31" t="s">
        <v>572</v>
      </c>
      <c r="B746" s="13">
        <v>0</v>
      </c>
      <c r="C746" s="14"/>
      <c r="E746" s="3">
        <f>B746/$E$3*$F$3</f>
        <v>0</v>
      </c>
      <c r="F746" s="3"/>
      <c r="H746" s="4">
        <v>0</v>
      </c>
      <c r="L746" s="5"/>
      <c r="M746" s="5"/>
      <c r="N746" s="6">
        <v>0</v>
      </c>
      <c r="O746" s="7">
        <f t="shared" si="9"/>
        <v>0</v>
      </c>
      <c r="P746" s="5"/>
      <c r="Q746" s="5"/>
    </row>
    <row r="747" spans="1:17" s="2" customFormat="1" ht="13.5">
      <c r="A747" s="31" t="s">
        <v>573</v>
      </c>
      <c r="B747" s="13">
        <v>89.1572109833844</v>
      </c>
      <c r="C747" s="14"/>
      <c r="E747" s="3">
        <f>B747/$E$3*$F$3</f>
        <v>43.530296196806226</v>
      </c>
      <c r="F747" s="3"/>
      <c r="H747" s="4">
        <v>234.356166416657</v>
      </c>
      <c r="L747" s="5"/>
      <c r="M747" s="5"/>
      <c r="N747" s="6">
        <v>234.356166416657</v>
      </c>
      <c r="O747" s="7">
        <f t="shared" si="9"/>
        <v>89.15721098338459</v>
      </c>
      <c r="P747" s="5"/>
      <c r="Q747" s="5"/>
    </row>
    <row r="748" spans="1:17" s="2" customFormat="1" ht="13.5">
      <c r="A748" s="31" t="s">
        <v>574</v>
      </c>
      <c r="B748" s="13">
        <v>0</v>
      </c>
      <c r="C748" s="14"/>
      <c r="E748" s="3">
        <f>B748/$E$3*$F$3</f>
        <v>0</v>
      </c>
      <c r="F748" s="3"/>
      <c r="H748" s="4">
        <v>0</v>
      </c>
      <c r="L748" s="5"/>
      <c r="M748" s="5"/>
      <c r="N748" s="6">
        <v>0</v>
      </c>
      <c r="O748" s="7">
        <f t="shared" si="9"/>
        <v>0</v>
      </c>
      <c r="P748" s="5"/>
      <c r="Q748" s="5"/>
    </row>
    <row r="749" spans="1:17" s="2" customFormat="1" ht="13.5">
      <c r="A749" s="31" t="s">
        <v>575</v>
      </c>
      <c r="B749" s="13">
        <v>0</v>
      </c>
      <c r="C749" s="14"/>
      <c r="E749" s="3">
        <f>B749/$E$3*$F$3</f>
        <v>0</v>
      </c>
      <c r="F749" s="3"/>
      <c r="H749" s="4">
        <v>0</v>
      </c>
      <c r="L749" s="5"/>
      <c r="M749" s="5"/>
      <c r="N749" s="6">
        <v>0</v>
      </c>
      <c r="O749" s="7">
        <f t="shared" si="9"/>
        <v>0</v>
      </c>
      <c r="P749" s="5"/>
      <c r="Q749" s="5"/>
    </row>
    <row r="750" spans="1:17" s="2" customFormat="1" ht="13.5">
      <c r="A750" s="31" t="s">
        <v>576</v>
      </c>
      <c r="B750" s="13">
        <v>0</v>
      </c>
      <c r="C750" s="14"/>
      <c r="E750" s="3">
        <f>B750/$E$3*$F$3</f>
        <v>0</v>
      </c>
      <c r="F750" s="3"/>
      <c r="H750" s="4">
        <v>0</v>
      </c>
      <c r="L750" s="5"/>
      <c r="M750" s="5"/>
      <c r="N750" s="6">
        <v>0</v>
      </c>
      <c r="O750" s="7">
        <f t="shared" si="9"/>
        <v>0</v>
      </c>
      <c r="P750" s="5"/>
      <c r="Q750" s="5"/>
    </row>
    <row r="751" spans="1:17" s="2" customFormat="1" ht="13.5">
      <c r="A751" s="31" t="s">
        <v>577</v>
      </c>
      <c r="B751" s="13">
        <v>0</v>
      </c>
      <c r="C751" s="14"/>
      <c r="E751" s="3">
        <f>B751/$E$3*$F$3</f>
        <v>0</v>
      </c>
      <c r="F751" s="3"/>
      <c r="H751" s="4">
        <v>0</v>
      </c>
      <c r="L751" s="5"/>
      <c r="M751" s="5"/>
      <c r="N751" s="6">
        <v>0</v>
      </c>
      <c r="O751" s="7">
        <f t="shared" si="9"/>
        <v>0</v>
      </c>
      <c r="P751" s="5"/>
      <c r="Q751" s="5"/>
    </row>
    <row r="752" spans="1:17" s="2" customFormat="1" ht="13.5">
      <c r="A752" s="31" t="s">
        <v>578</v>
      </c>
      <c r="B752" s="13">
        <v>0</v>
      </c>
      <c r="C752" s="14"/>
      <c r="E752" s="3">
        <f>B752/$E$3*$F$3</f>
        <v>0</v>
      </c>
      <c r="F752" s="3"/>
      <c r="H752" s="4">
        <v>0</v>
      </c>
      <c r="L752" s="5"/>
      <c r="M752" s="5"/>
      <c r="N752" s="6">
        <v>0</v>
      </c>
      <c r="O752" s="7">
        <f t="shared" si="9"/>
        <v>0</v>
      </c>
      <c r="P752" s="5"/>
      <c r="Q752" s="5"/>
    </row>
    <row r="753" spans="1:17" s="2" customFormat="1" ht="13.5">
      <c r="A753" s="31" t="s">
        <v>579</v>
      </c>
      <c r="B753" s="13">
        <v>0</v>
      </c>
      <c r="C753" s="14"/>
      <c r="E753" s="3">
        <f>B753/$E$3*$F$3</f>
        <v>0</v>
      </c>
      <c r="F753" s="3"/>
      <c r="H753" s="4">
        <v>0</v>
      </c>
      <c r="L753" s="5"/>
      <c r="M753" s="5"/>
      <c r="N753" s="6">
        <v>0</v>
      </c>
      <c r="O753" s="7">
        <f t="shared" si="9"/>
        <v>0</v>
      </c>
      <c r="P753" s="5"/>
      <c r="Q753" s="5"/>
    </row>
    <row r="754" spans="1:17" s="2" customFormat="1" ht="13.5">
      <c r="A754" s="31" t="s">
        <v>580</v>
      </c>
      <c r="B754" s="13">
        <v>0</v>
      </c>
      <c r="C754" s="14"/>
      <c r="E754" s="3">
        <f>B754/$E$3*$F$3</f>
        <v>0</v>
      </c>
      <c r="F754" s="3"/>
      <c r="H754" s="4">
        <v>0</v>
      </c>
      <c r="L754" s="5"/>
      <c r="M754" s="5"/>
      <c r="N754" s="6">
        <v>0</v>
      </c>
      <c r="O754" s="7">
        <f t="shared" si="9"/>
        <v>0</v>
      </c>
      <c r="P754" s="5"/>
      <c r="Q754" s="5"/>
    </row>
    <row r="755" spans="1:17" s="2" customFormat="1" ht="13.5">
      <c r="A755" s="31" t="s">
        <v>581</v>
      </c>
      <c r="B755" s="13">
        <v>0</v>
      </c>
      <c r="C755" s="14"/>
      <c r="E755" s="3">
        <f>B755/$E$3*$F$3</f>
        <v>0</v>
      </c>
      <c r="F755" s="3"/>
      <c r="H755" s="4">
        <v>0</v>
      </c>
      <c r="L755" s="5"/>
      <c r="M755" s="5"/>
      <c r="N755" s="6">
        <v>0</v>
      </c>
      <c r="O755" s="7">
        <f t="shared" si="9"/>
        <v>0</v>
      </c>
      <c r="P755" s="5"/>
      <c r="Q755" s="5"/>
    </row>
    <row r="756" spans="1:17" s="2" customFormat="1" ht="13.5">
      <c r="A756" s="31" t="s">
        <v>582</v>
      </c>
      <c r="B756" s="13">
        <v>102.716536820441</v>
      </c>
      <c r="C756" s="14"/>
      <c r="E756" s="3">
        <f>B756/$E$3*$F$3</f>
        <v>50.150528743403946</v>
      </c>
      <c r="F756" s="3"/>
      <c r="H756" s="4">
        <v>269.997833392523</v>
      </c>
      <c r="L756" s="5"/>
      <c r="M756" s="5"/>
      <c r="N756" s="6">
        <v>269.997833392523</v>
      </c>
      <c r="O756" s="7">
        <f t="shared" si="9"/>
        <v>102.71653682044077</v>
      </c>
      <c r="P756" s="5"/>
      <c r="Q756" s="5"/>
    </row>
    <row r="757" spans="1:17" s="2" customFormat="1" ht="13.5">
      <c r="A757" s="31" t="s">
        <v>10</v>
      </c>
      <c r="B757" s="13">
        <v>20.4318608503589</v>
      </c>
      <c r="C757" s="14"/>
      <c r="E757" s="3">
        <f>B757/$E$3*$F$3</f>
        <v>9.975692878434748</v>
      </c>
      <c r="F757" s="3"/>
      <c r="H757" s="4">
        <v>53.7066214704838</v>
      </c>
      <c r="L757" s="5"/>
      <c r="M757" s="5"/>
      <c r="N757" s="6">
        <v>53.7066214704838</v>
      </c>
      <c r="O757" s="7">
        <f t="shared" si="9"/>
        <v>20.431860850358934</v>
      </c>
      <c r="P757" s="5"/>
      <c r="Q757" s="5"/>
    </row>
    <row r="758" spans="1:17" s="2" customFormat="1" ht="13.5">
      <c r="A758" s="31" t="s">
        <v>12</v>
      </c>
      <c r="B758" s="13">
        <v>0</v>
      </c>
      <c r="C758" s="14"/>
      <c r="E758" s="3">
        <f>B758/$E$3*$F$3</f>
        <v>0</v>
      </c>
      <c r="F758" s="3"/>
      <c r="H758" s="4">
        <v>0</v>
      </c>
      <c r="L758" s="5"/>
      <c r="M758" s="5"/>
      <c r="N758" s="6">
        <v>0</v>
      </c>
      <c r="O758" s="7">
        <f t="shared" si="9"/>
        <v>0</v>
      </c>
      <c r="P758" s="5"/>
      <c r="Q758" s="5"/>
    </row>
    <row r="759" spans="1:17" s="2" customFormat="1" ht="13.5">
      <c r="A759" s="31" t="s">
        <v>14</v>
      </c>
      <c r="B759" s="13">
        <v>0</v>
      </c>
      <c r="C759" s="14"/>
      <c r="E759" s="3">
        <f>B759/$E$3*$F$3</f>
        <v>0</v>
      </c>
      <c r="F759" s="3"/>
      <c r="H759" s="4">
        <v>0</v>
      </c>
      <c r="L759" s="5"/>
      <c r="M759" s="5"/>
      <c r="N759" s="6">
        <v>0</v>
      </c>
      <c r="O759" s="7">
        <f t="shared" si="9"/>
        <v>0</v>
      </c>
      <c r="P759" s="5"/>
      <c r="Q759" s="5"/>
    </row>
    <row r="760" spans="1:17" s="2" customFormat="1" ht="13.5">
      <c r="A760" s="31" t="s">
        <v>583</v>
      </c>
      <c r="B760" s="13">
        <v>0</v>
      </c>
      <c r="C760" s="14"/>
      <c r="E760" s="3">
        <f>B760/$E$3*$F$3</f>
        <v>0</v>
      </c>
      <c r="F760" s="3"/>
      <c r="H760" s="4">
        <v>0</v>
      </c>
      <c r="L760" s="5"/>
      <c r="M760" s="5"/>
      <c r="N760" s="6">
        <v>0</v>
      </c>
      <c r="O760" s="7">
        <f t="shared" si="9"/>
        <v>0</v>
      </c>
      <c r="P760" s="5"/>
      <c r="Q760" s="5"/>
    </row>
    <row r="761" spans="1:17" s="2" customFormat="1" ht="13.5">
      <c r="A761" s="31" t="s">
        <v>584</v>
      </c>
      <c r="B761" s="13">
        <v>0</v>
      </c>
      <c r="C761" s="14"/>
      <c r="E761" s="3">
        <f>B761/$E$3*$F$3</f>
        <v>0</v>
      </c>
      <c r="F761" s="3"/>
      <c r="H761" s="4">
        <v>0</v>
      </c>
      <c r="L761" s="5"/>
      <c r="M761" s="5"/>
      <c r="N761" s="6">
        <v>0</v>
      </c>
      <c r="O761" s="7">
        <f t="shared" si="9"/>
        <v>0</v>
      </c>
      <c r="P761" s="5"/>
      <c r="Q761" s="5"/>
    </row>
    <row r="762" spans="1:17" s="2" customFormat="1" ht="13.5">
      <c r="A762" s="31" t="s">
        <v>585</v>
      </c>
      <c r="B762" s="13">
        <v>0</v>
      </c>
      <c r="C762" s="14"/>
      <c r="E762" s="3">
        <f>B762/$E$3*$F$3</f>
        <v>0</v>
      </c>
      <c r="F762" s="3"/>
      <c r="H762" s="4">
        <v>0</v>
      </c>
      <c r="L762" s="5"/>
      <c r="M762" s="5"/>
      <c r="N762" s="6">
        <v>0</v>
      </c>
      <c r="O762" s="7">
        <f t="shared" si="9"/>
        <v>0</v>
      </c>
      <c r="P762" s="5"/>
      <c r="Q762" s="5"/>
    </row>
    <row r="763" spans="1:17" s="2" customFormat="1" ht="13.5">
      <c r="A763" s="31" t="s">
        <v>586</v>
      </c>
      <c r="B763" s="13">
        <v>0</v>
      </c>
      <c r="C763" s="14"/>
      <c r="E763" s="3">
        <f>B763/$E$3*$F$3</f>
        <v>0</v>
      </c>
      <c r="F763" s="3"/>
      <c r="H763" s="4">
        <v>0</v>
      </c>
      <c r="L763" s="5"/>
      <c r="M763" s="5"/>
      <c r="N763" s="6">
        <v>0</v>
      </c>
      <c r="O763" s="7">
        <f aca="true" t="shared" si="10" ref="O763:O771">N763/$N$698*$O$698</f>
        <v>0</v>
      </c>
      <c r="P763" s="5"/>
      <c r="Q763" s="5"/>
    </row>
    <row r="764" spans="1:17" s="2" customFormat="1" ht="13.5">
      <c r="A764" s="31" t="s">
        <v>587</v>
      </c>
      <c r="B764" s="13">
        <v>0</v>
      </c>
      <c r="C764" s="14"/>
      <c r="E764" s="3">
        <f>B764/$E$3*$F$3</f>
        <v>0</v>
      </c>
      <c r="F764" s="3"/>
      <c r="H764" s="4">
        <v>0</v>
      </c>
      <c r="L764" s="5"/>
      <c r="M764" s="5"/>
      <c r="N764" s="6">
        <v>0</v>
      </c>
      <c r="O764" s="7">
        <f t="shared" si="10"/>
        <v>0</v>
      </c>
      <c r="P764" s="5"/>
      <c r="Q764" s="5"/>
    </row>
    <row r="765" spans="1:17" s="2" customFormat="1" ht="13.5">
      <c r="A765" s="31" t="s">
        <v>588</v>
      </c>
      <c r="B765" s="13">
        <v>0</v>
      </c>
      <c r="C765" s="14"/>
      <c r="E765" s="3">
        <f>B765/$E$3*$F$3</f>
        <v>0</v>
      </c>
      <c r="F765" s="3"/>
      <c r="H765" s="4">
        <v>0</v>
      </c>
      <c r="L765" s="5"/>
      <c r="M765" s="5"/>
      <c r="N765" s="6">
        <v>0</v>
      </c>
      <c r="O765" s="7">
        <f t="shared" si="10"/>
        <v>0</v>
      </c>
      <c r="P765" s="5"/>
      <c r="Q765" s="5"/>
    </row>
    <row r="766" spans="1:17" s="2" customFormat="1" ht="13.5">
      <c r="A766" s="31" t="s">
        <v>589</v>
      </c>
      <c r="B766" s="13">
        <v>0</v>
      </c>
      <c r="C766" s="14"/>
      <c r="E766" s="3">
        <f>B766/$E$3*$F$3</f>
        <v>0</v>
      </c>
      <c r="F766" s="3"/>
      <c r="H766" s="4">
        <v>0</v>
      </c>
      <c r="L766" s="5"/>
      <c r="M766" s="5"/>
      <c r="N766" s="6">
        <v>0</v>
      </c>
      <c r="O766" s="7">
        <f t="shared" si="10"/>
        <v>0</v>
      </c>
      <c r="P766" s="5"/>
      <c r="Q766" s="5"/>
    </row>
    <row r="767" spans="1:17" s="2" customFormat="1" ht="13.5">
      <c r="A767" s="31" t="s">
        <v>66</v>
      </c>
      <c r="B767" s="13">
        <v>0</v>
      </c>
      <c r="C767" s="14"/>
      <c r="E767" s="3">
        <f>B767/$E$3*$F$3</f>
        <v>0</v>
      </c>
      <c r="F767" s="3"/>
      <c r="H767" s="4">
        <v>0</v>
      </c>
      <c r="L767" s="5"/>
      <c r="M767" s="5"/>
      <c r="N767" s="6">
        <v>0</v>
      </c>
      <c r="O767" s="7">
        <f t="shared" si="10"/>
        <v>0</v>
      </c>
      <c r="P767" s="5"/>
      <c r="Q767" s="5"/>
    </row>
    <row r="768" spans="1:17" s="2" customFormat="1" ht="13.5">
      <c r="A768" s="31" t="s">
        <v>590</v>
      </c>
      <c r="B768" s="13">
        <v>0</v>
      </c>
      <c r="C768" s="14"/>
      <c r="E768" s="3">
        <f>B768/$E$3*$F$3</f>
        <v>0</v>
      </c>
      <c r="F768" s="3"/>
      <c r="H768" s="4">
        <v>0</v>
      </c>
      <c r="L768" s="5"/>
      <c r="M768" s="5"/>
      <c r="N768" s="6">
        <v>0</v>
      </c>
      <c r="O768" s="7">
        <f t="shared" si="10"/>
        <v>0</v>
      </c>
      <c r="P768" s="5"/>
      <c r="Q768" s="5"/>
    </row>
    <row r="769" spans="1:17" s="2" customFormat="1" ht="13.5">
      <c r="A769" s="31" t="s">
        <v>28</v>
      </c>
      <c r="B769" s="13">
        <v>0</v>
      </c>
      <c r="C769" s="14"/>
      <c r="E769" s="3">
        <f>B769/$E$3*$F$3</f>
        <v>0</v>
      </c>
      <c r="F769" s="3"/>
      <c r="H769" s="4">
        <v>0</v>
      </c>
      <c r="L769" s="5"/>
      <c r="M769" s="5"/>
      <c r="N769" s="6">
        <v>0</v>
      </c>
      <c r="O769" s="7">
        <f t="shared" si="10"/>
        <v>0</v>
      </c>
      <c r="P769" s="5"/>
      <c r="Q769" s="5"/>
    </row>
    <row r="770" spans="1:17" s="2" customFormat="1" ht="13.5">
      <c r="A770" s="31" t="s">
        <v>591</v>
      </c>
      <c r="B770" s="13">
        <v>82.2846759700818</v>
      </c>
      <c r="C770" s="14"/>
      <c r="E770" s="3">
        <f>B770/$E$3*$F$3</f>
        <v>40.17483586496906</v>
      </c>
      <c r="F770" s="3"/>
      <c r="H770" s="4">
        <v>216.291211922039</v>
      </c>
      <c r="L770" s="5"/>
      <c r="M770" s="5"/>
      <c r="N770" s="6">
        <v>216.291211922039</v>
      </c>
      <c r="O770" s="7">
        <f t="shared" si="10"/>
        <v>82.28467597008176</v>
      </c>
      <c r="P770" s="5"/>
      <c r="Q770" s="5"/>
    </row>
    <row r="771" spans="1:17" s="2" customFormat="1" ht="13.5">
      <c r="A771" s="31" t="s">
        <v>592</v>
      </c>
      <c r="B771" s="13">
        <v>39.9350007529742</v>
      </c>
      <c r="C771" s="14"/>
      <c r="E771" s="3">
        <f>B771/$E$3*$F$3</f>
        <v>19.49794517148609</v>
      </c>
      <c r="F771" s="3"/>
      <c r="H771" s="4">
        <v>104.972032874127</v>
      </c>
      <c r="L771" s="5"/>
      <c r="M771" s="5"/>
      <c r="N771" s="6">
        <v>104.972032874127</v>
      </c>
      <c r="O771" s="7">
        <f t="shared" si="10"/>
        <v>39.93500075297411</v>
      </c>
      <c r="P771" s="5"/>
      <c r="Q771" s="5"/>
    </row>
    <row r="772" spans="1:17" s="2" customFormat="1" ht="14.25">
      <c r="A772" s="31" t="s">
        <v>593</v>
      </c>
      <c r="B772" s="13">
        <f>B773+B784+B785+B788+B789+B790</f>
        <v>27541.610000000022</v>
      </c>
      <c r="C772" s="14"/>
      <c r="E772" s="3">
        <f>B772/$E$3*$F$3</f>
        <v>13446.9711177972</v>
      </c>
      <c r="F772" s="3"/>
      <c r="H772" s="4">
        <v>25323.6485073598</v>
      </c>
      <c r="L772" s="5"/>
      <c r="M772" s="5"/>
      <c r="N772" s="6">
        <v>25323.6485073598</v>
      </c>
      <c r="O772" s="28">
        <v>27541.61</v>
      </c>
      <c r="P772" s="5"/>
      <c r="Q772" s="5"/>
    </row>
    <row r="773" spans="1:17" s="2" customFormat="1" ht="13.5">
      <c r="A773" s="31" t="s">
        <v>594</v>
      </c>
      <c r="B773" s="13">
        <v>7981.52852314574</v>
      </c>
      <c r="C773" s="14"/>
      <c r="E773" s="3">
        <f>B773/$E$3*$F$3</f>
        <v>3896.9175558950706</v>
      </c>
      <c r="F773" s="3"/>
      <c r="H773" s="4">
        <v>7338.76570293493</v>
      </c>
      <c r="L773" s="5"/>
      <c r="M773" s="5"/>
      <c r="N773" s="6">
        <v>7338.76570293493</v>
      </c>
      <c r="O773" s="7">
        <f aca="true" t="shared" si="11" ref="O773:O790">N773/$N$772*$O$772</f>
        <v>7981.5285231457565</v>
      </c>
      <c r="P773" s="5"/>
      <c r="Q773" s="5"/>
    </row>
    <row r="774" spans="1:17" s="2" customFormat="1" ht="13.5">
      <c r="A774" s="31" t="s">
        <v>10</v>
      </c>
      <c r="B774" s="13">
        <v>2661.9255196946</v>
      </c>
      <c r="C774" s="14"/>
      <c r="E774" s="3">
        <f>B774/$E$3*$F$3</f>
        <v>1299.663875171443</v>
      </c>
      <c r="F774" s="3"/>
      <c r="H774" s="4">
        <v>2447.55721301396</v>
      </c>
      <c r="L774" s="5"/>
      <c r="M774" s="5"/>
      <c r="N774" s="6">
        <v>2447.55721301396</v>
      </c>
      <c r="O774" s="7">
        <f t="shared" si="11"/>
        <v>2661.9255196946115</v>
      </c>
      <c r="P774" s="5"/>
      <c r="Q774" s="5"/>
    </row>
    <row r="775" spans="1:17" s="2" customFormat="1" ht="13.5">
      <c r="A775" s="31" t="s">
        <v>12</v>
      </c>
      <c r="B775" s="13">
        <v>3059.64788439663</v>
      </c>
      <c r="C775" s="14"/>
      <c r="E775" s="3">
        <f>B775/$E$3*$F$3</f>
        <v>1493.8486432750578</v>
      </c>
      <c r="F775" s="3"/>
      <c r="H775" s="4">
        <v>2813.25048102661</v>
      </c>
      <c r="L775" s="5"/>
      <c r="M775" s="5"/>
      <c r="N775" s="6">
        <v>2813.25048102661</v>
      </c>
      <c r="O775" s="7">
        <f t="shared" si="11"/>
        <v>3059.64788439663</v>
      </c>
      <c r="P775" s="5"/>
      <c r="Q775" s="5"/>
    </row>
    <row r="776" spans="1:17" s="2" customFormat="1" ht="13.5">
      <c r="A776" s="31" t="s">
        <v>14</v>
      </c>
      <c r="B776" s="13">
        <v>0</v>
      </c>
      <c r="C776" s="14"/>
      <c r="E776" s="3">
        <f>B776/$E$3*$F$3</f>
        <v>0</v>
      </c>
      <c r="F776" s="3"/>
      <c r="H776" s="4">
        <v>0</v>
      </c>
      <c r="L776" s="5"/>
      <c r="M776" s="5"/>
      <c r="N776" s="6">
        <v>0</v>
      </c>
      <c r="O776" s="7">
        <f t="shared" si="11"/>
        <v>0</v>
      </c>
      <c r="P776" s="5"/>
      <c r="Q776" s="5"/>
    </row>
    <row r="777" spans="1:17" s="2" customFormat="1" ht="13.5">
      <c r="A777" s="31" t="s">
        <v>595</v>
      </c>
      <c r="B777" s="13">
        <v>1174.05093238475</v>
      </c>
      <c r="C777" s="14"/>
      <c r="E777" s="3">
        <f>B777/$E$3*$F$3</f>
        <v>573.2209910241484</v>
      </c>
      <c r="F777" s="3"/>
      <c r="H777" s="4">
        <v>1079.50309155672</v>
      </c>
      <c r="L777" s="5"/>
      <c r="M777" s="5"/>
      <c r="N777" s="6">
        <v>1079.50309155672</v>
      </c>
      <c r="O777" s="7">
        <f t="shared" si="11"/>
        <v>1174.0509323847505</v>
      </c>
      <c r="P777" s="5"/>
      <c r="Q777" s="5"/>
    </row>
    <row r="778" spans="1:17" s="2" customFormat="1" ht="13.5">
      <c r="A778" s="31" t="s">
        <v>596</v>
      </c>
      <c r="B778" s="13">
        <v>0</v>
      </c>
      <c r="C778" s="14"/>
      <c r="E778" s="3">
        <f>B778/$E$3*$F$3</f>
        <v>0</v>
      </c>
      <c r="F778" s="3"/>
      <c r="H778" s="4">
        <v>0</v>
      </c>
      <c r="L778" s="5"/>
      <c r="M778" s="5"/>
      <c r="N778" s="6">
        <v>0</v>
      </c>
      <c r="O778" s="7">
        <f t="shared" si="11"/>
        <v>0</v>
      </c>
      <c r="P778" s="5"/>
      <c r="Q778" s="5"/>
    </row>
    <row r="779" spans="1:17" s="2" customFormat="1" ht="13.5">
      <c r="A779" s="31" t="s">
        <v>597</v>
      </c>
      <c r="B779" s="13">
        <v>0</v>
      </c>
      <c r="C779" s="14"/>
      <c r="E779" s="3">
        <f>B779/$E$3*$F$3</f>
        <v>0</v>
      </c>
      <c r="F779" s="3"/>
      <c r="H779" s="4">
        <v>0</v>
      </c>
      <c r="L779" s="5"/>
      <c r="M779" s="5"/>
      <c r="N779" s="6">
        <v>0</v>
      </c>
      <c r="O779" s="7">
        <f t="shared" si="11"/>
        <v>0</v>
      </c>
      <c r="P779" s="5"/>
      <c r="Q779" s="5"/>
    </row>
    <row r="780" spans="1:17" s="2" customFormat="1" ht="13.5">
      <c r="A780" s="31" t="s">
        <v>598</v>
      </c>
      <c r="B780" s="13">
        <v>0</v>
      </c>
      <c r="C780" s="14"/>
      <c r="E780" s="3">
        <f>B780/$E$3*$F$3</f>
        <v>0</v>
      </c>
      <c r="F780" s="3"/>
      <c r="H780" s="4">
        <v>0</v>
      </c>
      <c r="L780" s="5"/>
      <c r="M780" s="5"/>
      <c r="N780" s="6">
        <v>0</v>
      </c>
      <c r="O780" s="7">
        <f t="shared" si="11"/>
        <v>0</v>
      </c>
      <c r="P780" s="5"/>
      <c r="Q780" s="5"/>
    </row>
    <row r="781" spans="1:17" s="2" customFormat="1" ht="13.5">
      <c r="A781" s="31" t="s">
        <v>599</v>
      </c>
      <c r="B781" s="13">
        <v>0</v>
      </c>
      <c r="C781" s="14"/>
      <c r="E781" s="3">
        <f>B781/$E$3*$F$3</f>
        <v>0</v>
      </c>
      <c r="F781" s="3"/>
      <c r="H781" s="4">
        <v>0</v>
      </c>
      <c r="L781" s="5"/>
      <c r="M781" s="5"/>
      <c r="N781" s="6">
        <v>0</v>
      </c>
      <c r="O781" s="7">
        <f t="shared" si="11"/>
        <v>0</v>
      </c>
      <c r="P781" s="5"/>
      <c r="Q781" s="5"/>
    </row>
    <row r="782" spans="1:17" s="2" customFormat="1" ht="13.5">
      <c r="A782" s="31" t="s">
        <v>600</v>
      </c>
      <c r="B782" s="13">
        <v>0</v>
      </c>
      <c r="C782" s="14"/>
      <c r="E782" s="3">
        <f>B782/$E$3*$F$3</f>
        <v>0</v>
      </c>
      <c r="F782" s="3"/>
      <c r="H782" s="4">
        <v>0</v>
      </c>
      <c r="L782" s="5"/>
      <c r="M782" s="5"/>
      <c r="N782" s="6">
        <v>0</v>
      </c>
      <c r="O782" s="7">
        <f t="shared" si="11"/>
        <v>0</v>
      </c>
      <c r="P782" s="5"/>
      <c r="Q782" s="5"/>
    </row>
    <row r="783" spans="1:17" s="2" customFormat="1" ht="14.25">
      <c r="A783" s="31" t="s">
        <v>601</v>
      </c>
      <c r="B783" s="16">
        <v>1085.90418666975</v>
      </c>
      <c r="C783" s="14"/>
      <c r="E783" s="3">
        <f>B783/$E$3*$F$3</f>
        <v>530.1840464244167</v>
      </c>
      <c r="F783" s="3"/>
      <c r="H783" s="4">
        <v>998.45491733763</v>
      </c>
      <c r="L783" s="5"/>
      <c r="M783" s="5"/>
      <c r="N783" s="6">
        <v>998.45491733763</v>
      </c>
      <c r="O783" s="7">
        <f t="shared" si="11"/>
        <v>1085.9041866697528</v>
      </c>
      <c r="P783" s="5"/>
      <c r="Q783" s="5"/>
    </row>
    <row r="784" spans="1:17" s="2" customFormat="1" ht="13.5">
      <c r="A784" s="31" t="s">
        <v>602</v>
      </c>
      <c r="B784" s="13">
        <v>2136.23107235815</v>
      </c>
      <c r="C784" s="14"/>
      <c r="E784" s="3">
        <f>B784/$E$3*$F$3</f>
        <v>1042.9977597874981</v>
      </c>
      <c r="F784" s="3"/>
      <c r="H784" s="4">
        <v>1964.1976197796</v>
      </c>
      <c r="L784" s="5"/>
      <c r="M784" s="5"/>
      <c r="N784" s="6">
        <v>1964.1976197796</v>
      </c>
      <c r="O784" s="7">
        <f t="shared" si="11"/>
        <v>2136.2310723581477</v>
      </c>
      <c r="P784" s="5"/>
      <c r="Q784" s="5"/>
    </row>
    <row r="785" spans="1:17" s="2" customFormat="1" ht="13.5">
      <c r="A785" s="31" t="s">
        <v>603</v>
      </c>
      <c r="B785" s="13">
        <v>13251.7481088168</v>
      </c>
      <c r="C785" s="14"/>
      <c r="E785" s="3">
        <f>B785/$E$3*$F$3</f>
        <v>6470.060177294757</v>
      </c>
      <c r="F785" s="3"/>
      <c r="H785" s="4">
        <v>12184.5676856127</v>
      </c>
      <c r="L785" s="5"/>
      <c r="M785" s="5"/>
      <c r="N785" s="6">
        <v>12184.5676856127</v>
      </c>
      <c r="O785" s="7">
        <f t="shared" si="11"/>
        <v>13251.748108816837</v>
      </c>
      <c r="P785" s="5"/>
      <c r="Q785" s="5"/>
    </row>
    <row r="786" spans="1:17" s="2" customFormat="1" ht="13.5">
      <c r="A786" s="31" t="s">
        <v>604</v>
      </c>
      <c r="B786" s="13">
        <v>10314.2312576397</v>
      </c>
      <c r="C786" s="14"/>
      <c r="E786" s="3">
        <f>B786/$E$3*$F$3</f>
        <v>5035.8410355735205</v>
      </c>
      <c r="F786" s="3"/>
      <c r="H786" s="4">
        <v>9483.6128676607</v>
      </c>
      <c r="L786" s="5"/>
      <c r="M786" s="5"/>
      <c r="N786" s="6">
        <v>9483.6128676607</v>
      </c>
      <c r="O786" s="7">
        <f t="shared" si="11"/>
        <v>10314.231257639747</v>
      </c>
      <c r="P786" s="5"/>
      <c r="Q786" s="5"/>
    </row>
    <row r="787" spans="1:17" s="2" customFormat="1" ht="13.5">
      <c r="A787" s="31" t="s">
        <v>605</v>
      </c>
      <c r="B787" s="13">
        <v>2937.51685117705</v>
      </c>
      <c r="C787" s="14"/>
      <c r="E787" s="3">
        <f>B787/$E$3*$F$3</f>
        <v>1434.2191417212116</v>
      </c>
      <c r="F787" s="3"/>
      <c r="H787" s="4">
        <v>2700.95481795197</v>
      </c>
      <c r="L787" s="5"/>
      <c r="M787" s="5"/>
      <c r="N787" s="6">
        <v>2700.95481795197</v>
      </c>
      <c r="O787" s="7">
        <f t="shared" si="11"/>
        <v>2937.516851177058</v>
      </c>
      <c r="P787" s="5"/>
      <c r="Q787" s="5"/>
    </row>
    <row r="788" spans="1:17" s="2" customFormat="1" ht="13.5">
      <c r="A788" s="31" t="s">
        <v>606</v>
      </c>
      <c r="B788" s="13">
        <v>2633.78228160487</v>
      </c>
      <c r="C788" s="14"/>
      <c r="E788" s="3">
        <f>B788/$E$3*$F$3</f>
        <v>1285.9231639438171</v>
      </c>
      <c r="F788" s="3"/>
      <c r="H788" s="4">
        <v>2421.68038630545</v>
      </c>
      <c r="L788" s="5"/>
      <c r="M788" s="5"/>
      <c r="N788" s="6">
        <v>2421.68038630545</v>
      </c>
      <c r="O788" s="7">
        <f t="shared" si="11"/>
        <v>2633.7822816048774</v>
      </c>
      <c r="P788" s="5"/>
      <c r="Q788" s="5"/>
    </row>
    <row r="789" spans="1:17" s="2" customFormat="1" ht="13.5">
      <c r="A789" s="31" t="s">
        <v>607</v>
      </c>
      <c r="B789" s="13">
        <v>0</v>
      </c>
      <c r="C789" s="14"/>
      <c r="E789" s="3">
        <f>B789/$E$3*$F$3</f>
        <v>0</v>
      </c>
      <c r="F789" s="3"/>
      <c r="H789" s="4">
        <v>0</v>
      </c>
      <c r="L789" s="5"/>
      <c r="M789" s="5"/>
      <c r="N789" s="6">
        <v>0</v>
      </c>
      <c r="O789" s="7">
        <f t="shared" si="11"/>
        <v>0</v>
      </c>
      <c r="P789" s="5"/>
      <c r="Q789" s="5"/>
    </row>
    <row r="790" spans="1:17" s="2" customFormat="1" ht="13.5">
      <c r="A790" s="31" t="s">
        <v>608</v>
      </c>
      <c r="B790" s="13">
        <v>1538.32001407446</v>
      </c>
      <c r="C790" s="14"/>
      <c r="E790" s="3">
        <f>B790/$E$3*$F$3</f>
        <v>751.0724608760572</v>
      </c>
      <c r="F790" s="3"/>
      <c r="H790" s="4">
        <v>1414.4371127272</v>
      </c>
      <c r="L790" s="5"/>
      <c r="M790" s="5"/>
      <c r="N790" s="6">
        <v>1414.4371127272</v>
      </c>
      <c r="O790" s="7">
        <f t="shared" si="11"/>
        <v>1538.3200140744666</v>
      </c>
      <c r="P790" s="5"/>
      <c r="Q790" s="5"/>
    </row>
    <row r="791" spans="1:17" s="2" customFormat="1" ht="14.25">
      <c r="A791" s="31" t="s">
        <v>609</v>
      </c>
      <c r="B791" s="13">
        <f>B792+B818+B843+B871+B882+B889+B896+B899</f>
        <v>17410.600000000002</v>
      </c>
      <c r="C791" s="14"/>
      <c r="E791" s="3">
        <f>B791/$E$3*$F$3</f>
        <v>8500.5863979455</v>
      </c>
      <c r="F791" s="3"/>
      <c r="H791" s="4">
        <v>50912.4124279785</v>
      </c>
      <c r="L791" s="5"/>
      <c r="M791" s="5"/>
      <c r="N791" s="6">
        <v>50912.4124279785</v>
      </c>
      <c r="O791" s="28">
        <v>17410.6</v>
      </c>
      <c r="P791" s="5"/>
      <c r="Q791" s="5"/>
    </row>
    <row r="792" spans="1:17" s="2" customFormat="1" ht="13.5">
      <c r="A792" s="31" t="s">
        <v>610</v>
      </c>
      <c r="B792" s="13">
        <v>6388.41141574844</v>
      </c>
      <c r="C792" s="14"/>
      <c r="E792" s="3">
        <f>B792/$E$3*$F$3</f>
        <v>3119.0908518483534</v>
      </c>
      <c r="F792" s="3"/>
      <c r="H792" s="4">
        <v>18681.1159154877</v>
      </c>
      <c r="L792" s="5"/>
      <c r="M792" s="5"/>
      <c r="N792" s="6">
        <v>18681.1159154877</v>
      </c>
      <c r="O792" s="7">
        <f aca="true" t="shared" si="12" ref="O792:O855">N792/$N$791*$O$791</f>
        <v>6388.41141574843</v>
      </c>
      <c r="P792" s="5"/>
      <c r="Q792" s="5"/>
    </row>
    <row r="793" spans="1:17" s="2" customFormat="1" ht="14.25">
      <c r="A793" s="31" t="s">
        <v>10</v>
      </c>
      <c r="B793" s="16">
        <v>560.167275621661</v>
      </c>
      <c r="C793" s="14"/>
      <c r="E793" s="3">
        <f>B793/$E$3*$F$3</f>
        <v>273.4971984724064</v>
      </c>
      <c r="F793" s="3"/>
      <c r="H793" s="4">
        <v>1638.05195484976</v>
      </c>
      <c r="L793" s="5"/>
      <c r="M793" s="5"/>
      <c r="N793" s="6">
        <v>1638.05195484976</v>
      </c>
      <c r="O793" s="7">
        <f t="shared" si="12"/>
        <v>560.1672756216633</v>
      </c>
      <c r="P793" s="5"/>
      <c r="Q793" s="5"/>
    </row>
    <row r="794" spans="1:17" s="2" customFormat="1" ht="14.25">
      <c r="A794" s="31" t="s">
        <v>12</v>
      </c>
      <c r="B794" s="16">
        <v>332.427137336134</v>
      </c>
      <c r="C794" s="14"/>
      <c r="E794" s="3">
        <f>B794/$E$3*$F$3</f>
        <v>162.30489483116617</v>
      </c>
      <c r="F794" s="3"/>
      <c r="H794" s="4">
        <v>972.089848615756</v>
      </c>
      <c r="L794" s="5"/>
      <c r="M794" s="5"/>
      <c r="N794" s="6">
        <v>972.089848615756</v>
      </c>
      <c r="O794" s="7">
        <f t="shared" si="12"/>
        <v>332.42713733613346</v>
      </c>
      <c r="P794" s="5"/>
      <c r="Q794" s="5"/>
    </row>
    <row r="795" spans="1:17" s="2" customFormat="1" ht="13.5">
      <c r="A795" s="31" t="s">
        <v>14</v>
      </c>
      <c r="B795" s="13">
        <v>0</v>
      </c>
      <c r="C795" s="14"/>
      <c r="E795" s="3">
        <f>B795/$E$3*$F$3</f>
        <v>0</v>
      </c>
      <c r="F795" s="3"/>
      <c r="H795" s="4">
        <v>0</v>
      </c>
      <c r="L795" s="5"/>
      <c r="M795" s="5"/>
      <c r="N795" s="6">
        <v>0</v>
      </c>
      <c r="O795" s="7">
        <f t="shared" si="12"/>
        <v>0</v>
      </c>
      <c r="P795" s="5"/>
      <c r="Q795" s="5"/>
    </row>
    <row r="796" spans="1:17" s="2" customFormat="1" ht="13.5">
      <c r="A796" s="31" t="s">
        <v>28</v>
      </c>
      <c r="B796" s="13">
        <v>351.461137163516</v>
      </c>
      <c r="C796" s="14"/>
      <c r="E796" s="3">
        <f>B796/$E$3*$F$3</f>
        <v>171.59809322933395</v>
      </c>
      <c r="F796" s="3"/>
      <c r="H796" s="4">
        <v>1027.74943813971</v>
      </c>
      <c r="L796" s="5"/>
      <c r="M796" s="5"/>
      <c r="N796" s="6">
        <v>1027.74943813971</v>
      </c>
      <c r="O796" s="7">
        <f t="shared" si="12"/>
        <v>351.46113716351573</v>
      </c>
      <c r="P796" s="5"/>
      <c r="Q796" s="5"/>
    </row>
    <row r="797" spans="1:17" s="2" customFormat="1" ht="13.5">
      <c r="A797" s="31" t="s">
        <v>611</v>
      </c>
      <c r="B797" s="13">
        <v>178.318524698639</v>
      </c>
      <c r="C797" s="14"/>
      <c r="E797" s="3">
        <f>B797/$E$3*$F$3</f>
        <v>87.06259551968108</v>
      </c>
      <c r="F797" s="3"/>
      <c r="H797" s="4">
        <v>521.442470277061</v>
      </c>
      <c r="L797" s="5"/>
      <c r="M797" s="5"/>
      <c r="N797" s="6">
        <v>521.442470277061</v>
      </c>
      <c r="O797" s="7">
        <f t="shared" si="12"/>
        <v>178.31852469863935</v>
      </c>
      <c r="P797" s="5"/>
      <c r="Q797" s="5"/>
    </row>
    <row r="798" spans="1:17" s="2" customFormat="1" ht="13.5">
      <c r="A798" s="31" t="s">
        <v>612</v>
      </c>
      <c r="B798" s="13">
        <v>354.132575735781</v>
      </c>
      <c r="C798" s="14"/>
      <c r="E798" s="3">
        <f>B798/$E$3*$F$3</f>
        <v>172.90240177644566</v>
      </c>
      <c r="F798" s="3"/>
      <c r="H798" s="4">
        <v>1035.5613103536</v>
      </c>
      <c r="L798" s="5"/>
      <c r="M798" s="5"/>
      <c r="N798" s="6">
        <v>1035.5613103536</v>
      </c>
      <c r="O798" s="7">
        <f t="shared" si="12"/>
        <v>354.13257573578045</v>
      </c>
      <c r="P798" s="5"/>
      <c r="Q798" s="5"/>
    </row>
    <row r="799" spans="1:17" s="2" customFormat="1" ht="13.5">
      <c r="A799" s="31" t="s">
        <v>613</v>
      </c>
      <c r="B799" s="13">
        <v>162.623823086587</v>
      </c>
      <c r="C799" s="14"/>
      <c r="E799" s="3">
        <f>B799/$E$3*$F$3</f>
        <v>79.39978280540228</v>
      </c>
      <c r="F799" s="3"/>
      <c r="H799" s="4">
        <v>475.547721020466</v>
      </c>
      <c r="L799" s="5"/>
      <c r="M799" s="5"/>
      <c r="N799" s="6">
        <v>475.547721020466</v>
      </c>
      <c r="O799" s="7">
        <f t="shared" si="12"/>
        <v>162.6238230865869</v>
      </c>
      <c r="P799" s="5"/>
      <c r="Q799" s="5"/>
    </row>
    <row r="800" spans="1:17" s="2" customFormat="1" ht="13.5">
      <c r="A800" s="31" t="s">
        <v>614</v>
      </c>
      <c r="B800" s="13">
        <v>155.27736701286</v>
      </c>
      <c r="C800" s="14"/>
      <c r="E800" s="3">
        <f>B800/$E$3*$F$3</f>
        <v>75.81293430084598</v>
      </c>
      <c r="F800" s="3"/>
      <c r="H800" s="4">
        <v>454.065072432272</v>
      </c>
      <c r="L800" s="5"/>
      <c r="M800" s="5"/>
      <c r="N800" s="6">
        <v>454.065072432272</v>
      </c>
      <c r="O800" s="7">
        <f t="shared" si="12"/>
        <v>155.27736701286003</v>
      </c>
      <c r="P800" s="5"/>
      <c r="Q800" s="5"/>
    </row>
    <row r="801" spans="1:17" s="2" customFormat="1" ht="13.5">
      <c r="A801" s="31" t="s">
        <v>615</v>
      </c>
      <c r="B801" s="13">
        <v>18.1991752735503</v>
      </c>
      <c r="C801" s="14"/>
      <c r="E801" s="3">
        <f>B801/$E$3*$F$3</f>
        <v>8.885601977195947</v>
      </c>
      <c r="F801" s="3"/>
      <c r="H801" s="4">
        <v>53.2183794571158</v>
      </c>
      <c r="L801" s="5"/>
      <c r="M801" s="5"/>
      <c r="N801" s="6">
        <v>53.2183794571158</v>
      </c>
      <c r="O801" s="7">
        <f t="shared" si="12"/>
        <v>18.19917527355028</v>
      </c>
      <c r="P801" s="5"/>
      <c r="Q801" s="5"/>
    </row>
    <row r="802" spans="1:17" s="2" customFormat="1" ht="13.5">
      <c r="A802" s="31" t="s">
        <v>616</v>
      </c>
      <c r="B802" s="13">
        <v>0</v>
      </c>
      <c r="C802" s="14"/>
      <c r="E802" s="3">
        <f>B802/$E$3*$F$3</f>
        <v>0</v>
      </c>
      <c r="F802" s="3"/>
      <c r="H802" s="4">
        <v>0</v>
      </c>
      <c r="L802" s="5"/>
      <c r="M802" s="5"/>
      <c r="N802" s="6">
        <v>0</v>
      </c>
      <c r="O802" s="7">
        <f t="shared" si="12"/>
        <v>0</v>
      </c>
      <c r="P802" s="5"/>
      <c r="Q802" s="5"/>
    </row>
    <row r="803" spans="1:17" s="2" customFormat="1" ht="13.5">
      <c r="A803" s="31" t="s">
        <v>617</v>
      </c>
      <c r="B803" s="13">
        <v>15.0268419689864</v>
      </c>
      <c r="C803" s="14"/>
      <c r="E803" s="3">
        <f>B803/$E$3*$F$3</f>
        <v>7.336735577501198</v>
      </c>
      <c r="F803" s="3"/>
      <c r="H803" s="4">
        <v>43.9417812031231</v>
      </c>
      <c r="L803" s="5"/>
      <c r="M803" s="5"/>
      <c r="N803" s="6">
        <v>43.9417812031231</v>
      </c>
      <c r="O803" s="7">
        <f t="shared" si="12"/>
        <v>15.026841968986457</v>
      </c>
      <c r="P803" s="5"/>
      <c r="Q803" s="5"/>
    </row>
    <row r="804" spans="1:17" s="2" customFormat="1" ht="13.5">
      <c r="A804" s="31" t="s">
        <v>618</v>
      </c>
      <c r="B804" s="13">
        <v>0</v>
      </c>
      <c r="C804" s="14"/>
      <c r="E804" s="3">
        <f>B804/$E$3*$F$3</f>
        <v>0</v>
      </c>
      <c r="F804" s="3"/>
      <c r="H804" s="4">
        <v>0</v>
      </c>
      <c r="L804" s="5"/>
      <c r="M804" s="5"/>
      <c r="N804" s="6">
        <v>0</v>
      </c>
      <c r="O804" s="7">
        <f t="shared" si="12"/>
        <v>0</v>
      </c>
      <c r="P804" s="5"/>
      <c r="Q804" s="5"/>
    </row>
    <row r="805" spans="1:17" s="2" customFormat="1" ht="13.5">
      <c r="A805" s="31" t="s">
        <v>619</v>
      </c>
      <c r="B805" s="13">
        <v>34.7287014394353</v>
      </c>
      <c r="C805" s="14"/>
      <c r="E805" s="3">
        <f>B805/$E$3*$F$3</f>
        <v>16.956011112447246</v>
      </c>
      <c r="F805" s="3"/>
      <c r="H805" s="4">
        <v>101.554338780551</v>
      </c>
      <c r="L805" s="5"/>
      <c r="M805" s="5"/>
      <c r="N805" s="6">
        <v>101.554338780551</v>
      </c>
      <c r="O805" s="7">
        <f t="shared" si="12"/>
        <v>34.72870143943531</v>
      </c>
      <c r="P805" s="5"/>
      <c r="Q805" s="5"/>
    </row>
    <row r="806" spans="1:17" s="2" customFormat="1" ht="13.5">
      <c r="A806" s="31" t="s">
        <v>620</v>
      </c>
      <c r="B806" s="13">
        <v>0</v>
      </c>
      <c r="C806" s="14"/>
      <c r="E806" s="3">
        <f>B806/$E$3*$F$3</f>
        <v>0</v>
      </c>
      <c r="F806" s="3"/>
      <c r="H806" s="4">
        <v>0</v>
      </c>
      <c r="L806" s="5"/>
      <c r="M806" s="5"/>
      <c r="N806" s="6">
        <v>0</v>
      </c>
      <c r="O806" s="7">
        <f t="shared" si="12"/>
        <v>0</v>
      </c>
      <c r="P806" s="5"/>
      <c r="Q806" s="5"/>
    </row>
    <row r="807" spans="1:17" s="2" customFormat="1" ht="13.5">
      <c r="A807" s="31" t="s">
        <v>621</v>
      </c>
      <c r="B807" s="13">
        <v>0</v>
      </c>
      <c r="C807" s="14"/>
      <c r="E807" s="3">
        <f>B807/$E$3*$F$3</f>
        <v>0</v>
      </c>
      <c r="F807" s="3"/>
      <c r="H807" s="4">
        <v>0</v>
      </c>
      <c r="L807" s="5"/>
      <c r="M807" s="5"/>
      <c r="N807" s="6">
        <v>0</v>
      </c>
      <c r="O807" s="7">
        <f t="shared" si="12"/>
        <v>0</v>
      </c>
      <c r="P807" s="5"/>
      <c r="Q807" s="5"/>
    </row>
    <row r="808" spans="1:17" s="2" customFormat="1" ht="13.5">
      <c r="A808" s="31" t="s">
        <v>622</v>
      </c>
      <c r="B808" s="13">
        <v>393.870224498211</v>
      </c>
      <c r="C808" s="14"/>
      <c r="E808" s="3">
        <f>B808/$E$3*$F$3</f>
        <v>192.30399141472623</v>
      </c>
      <c r="F808" s="3"/>
      <c r="H808" s="4">
        <v>1151.76290953519</v>
      </c>
      <c r="L808" s="5"/>
      <c r="M808" s="5"/>
      <c r="N808" s="6">
        <v>1151.76290953519</v>
      </c>
      <c r="O808" s="7">
        <f t="shared" si="12"/>
        <v>393.8702244982105</v>
      </c>
      <c r="P808" s="5"/>
      <c r="Q808" s="5"/>
    </row>
    <row r="809" spans="1:17" s="2" customFormat="1" ht="13.5">
      <c r="A809" s="31" t="s">
        <v>623</v>
      </c>
      <c r="B809" s="13">
        <v>249.111646863642</v>
      </c>
      <c r="C809" s="14"/>
      <c r="E809" s="3">
        <f>B809/$E$3*$F$3</f>
        <v>121.62677201813135</v>
      </c>
      <c r="F809" s="3"/>
      <c r="H809" s="4">
        <v>728.457083945107</v>
      </c>
      <c r="L809" s="5"/>
      <c r="M809" s="5"/>
      <c r="N809" s="6">
        <v>728.457083945107</v>
      </c>
      <c r="O809" s="7">
        <f t="shared" si="12"/>
        <v>249.111646863642</v>
      </c>
      <c r="P809" s="5"/>
      <c r="Q809" s="5"/>
    </row>
    <row r="810" spans="1:17" s="2" customFormat="1" ht="13.5">
      <c r="A810" s="31" t="s">
        <v>624</v>
      </c>
      <c r="B810" s="13">
        <v>906.619465462182</v>
      </c>
      <c r="C810" s="14"/>
      <c r="E810" s="3">
        <f>B810/$E$3*$F$3</f>
        <v>442.6497131759068</v>
      </c>
      <c r="F810" s="3"/>
      <c r="H810" s="4">
        <v>2651.15413258843</v>
      </c>
      <c r="L810" s="5"/>
      <c r="M810" s="5"/>
      <c r="N810" s="6">
        <v>2651.15413258843</v>
      </c>
      <c r="O810" s="7">
        <f t="shared" si="12"/>
        <v>906.6194654621839</v>
      </c>
      <c r="P810" s="5"/>
      <c r="Q810" s="5"/>
    </row>
    <row r="811" spans="1:17" s="2" customFormat="1" ht="13.5">
      <c r="A811" s="31" t="s">
        <v>625</v>
      </c>
      <c r="B811" s="13">
        <v>316.732435724081</v>
      </c>
      <c r="C811" s="14"/>
      <c r="E811" s="3">
        <f>B811/$E$3*$F$3</f>
        <v>154.64208211688683</v>
      </c>
      <c r="F811" s="3"/>
      <c r="H811" s="4">
        <v>926.195099359161</v>
      </c>
      <c r="L811" s="5"/>
      <c r="M811" s="5"/>
      <c r="N811" s="6">
        <v>926.195099359161</v>
      </c>
      <c r="O811" s="7">
        <f t="shared" si="12"/>
        <v>316.73243572408103</v>
      </c>
      <c r="P811" s="5"/>
      <c r="Q811" s="5"/>
    </row>
    <row r="812" spans="1:17" s="2" customFormat="1" ht="13.5">
      <c r="A812" s="31" t="s">
        <v>626</v>
      </c>
      <c r="B812" s="13">
        <v>304.543997238125</v>
      </c>
      <c r="C812" s="14"/>
      <c r="E812" s="3">
        <f>B812/$E$3*$F$3</f>
        <v>148.69117437069124</v>
      </c>
      <c r="F812" s="3"/>
      <c r="H812" s="4">
        <v>890.553432383295</v>
      </c>
      <c r="L812" s="5"/>
      <c r="M812" s="5"/>
      <c r="N812" s="6">
        <v>890.553432383295</v>
      </c>
      <c r="O812" s="7">
        <f t="shared" si="12"/>
        <v>304.54399723812554</v>
      </c>
      <c r="P812" s="5"/>
      <c r="Q812" s="5"/>
    </row>
    <row r="813" spans="1:17" s="2" customFormat="1" ht="13.5">
      <c r="A813" s="31" t="s">
        <v>627</v>
      </c>
      <c r="B813" s="13">
        <v>38.7358592978317</v>
      </c>
      <c r="C813" s="14"/>
      <c r="E813" s="3">
        <f>B813/$E$3*$F$3</f>
        <v>18.912473933114246</v>
      </c>
      <c r="F813" s="3"/>
      <c r="H813" s="4">
        <v>113.272147101384</v>
      </c>
      <c r="L813" s="5"/>
      <c r="M813" s="5"/>
      <c r="N813" s="6">
        <v>113.272147101384</v>
      </c>
      <c r="O813" s="7">
        <f t="shared" si="12"/>
        <v>38.73585929783175</v>
      </c>
      <c r="P813" s="5"/>
      <c r="Q813" s="5"/>
    </row>
    <row r="814" spans="1:17" s="2" customFormat="1" ht="13.5">
      <c r="A814" s="31" t="s">
        <v>628</v>
      </c>
      <c r="B814" s="13">
        <v>90.6619465462182</v>
      </c>
      <c r="C814" s="14"/>
      <c r="E814" s="3">
        <f>B814/$E$3*$F$3</f>
        <v>44.264971317590685</v>
      </c>
      <c r="F814" s="3"/>
      <c r="H814" s="4">
        <v>265.115413258843</v>
      </c>
      <c r="L814" s="5"/>
      <c r="M814" s="5"/>
      <c r="N814" s="6">
        <v>265.115413258843</v>
      </c>
      <c r="O814" s="7">
        <f t="shared" si="12"/>
        <v>90.66194654621837</v>
      </c>
      <c r="P814" s="5"/>
      <c r="Q814" s="5"/>
    </row>
    <row r="815" spans="1:17" s="2" customFormat="1" ht="13.5">
      <c r="A815" s="31" t="s">
        <v>629</v>
      </c>
      <c r="B815" s="13">
        <v>17.3643507197177</v>
      </c>
      <c r="C815" s="14"/>
      <c r="E815" s="3">
        <f>B815/$E$3*$F$3</f>
        <v>8.478005556223646</v>
      </c>
      <c r="F815" s="3"/>
      <c r="H815" s="4">
        <v>50.7771693902756</v>
      </c>
      <c r="L815" s="5"/>
      <c r="M815" s="5"/>
      <c r="N815" s="6">
        <v>50.7771693902756</v>
      </c>
      <c r="O815" s="7">
        <f t="shared" si="12"/>
        <v>17.36435071971769</v>
      </c>
      <c r="P815" s="5"/>
      <c r="Q815" s="5"/>
    </row>
    <row r="816" spans="1:17" s="2" customFormat="1" ht="13.5">
      <c r="A816" s="31" t="s">
        <v>630</v>
      </c>
      <c r="B816" s="13">
        <v>0</v>
      </c>
      <c r="C816" s="14"/>
      <c r="E816" s="3">
        <f>B816/$E$3*$F$3</f>
        <v>0</v>
      </c>
      <c r="F816" s="3"/>
      <c r="H816" s="4">
        <v>0</v>
      </c>
      <c r="L816" s="5"/>
      <c r="M816" s="5"/>
      <c r="N816" s="6">
        <v>0</v>
      </c>
      <c r="O816" s="7">
        <f t="shared" si="12"/>
        <v>0</v>
      </c>
      <c r="P816" s="5"/>
      <c r="Q816" s="5"/>
    </row>
    <row r="817" spans="1:17" s="2" customFormat="1" ht="13.5">
      <c r="A817" s="31" t="s">
        <v>631</v>
      </c>
      <c r="B817" s="13">
        <v>1908.40893006128</v>
      </c>
      <c r="C817" s="14"/>
      <c r="E817" s="3">
        <f>B817/$E$3*$F$3</f>
        <v>931.7654183426557</v>
      </c>
      <c r="F817" s="3"/>
      <c r="H817" s="4">
        <v>5580.60621279663</v>
      </c>
      <c r="L817" s="5"/>
      <c r="M817" s="5"/>
      <c r="N817" s="6">
        <v>5580.60621279663</v>
      </c>
      <c r="O817" s="7">
        <f t="shared" si="12"/>
        <v>1908.4089300612786</v>
      </c>
      <c r="P817" s="5"/>
      <c r="Q817" s="5"/>
    </row>
    <row r="818" spans="1:17" s="2" customFormat="1" ht="13.5">
      <c r="A818" s="31" t="s">
        <v>632</v>
      </c>
      <c r="B818" s="13">
        <v>776.887729796599</v>
      </c>
      <c r="C818" s="14"/>
      <c r="E818" s="3">
        <f>B818/$E$3*$F$3</f>
        <v>379.30922935681303</v>
      </c>
      <c r="F818" s="3"/>
      <c r="H818" s="4">
        <v>2271.79008820146</v>
      </c>
      <c r="L818" s="5"/>
      <c r="M818" s="5"/>
      <c r="N818" s="6">
        <v>2271.79008820146</v>
      </c>
      <c r="O818" s="7">
        <f t="shared" si="12"/>
        <v>776.8877297965983</v>
      </c>
      <c r="P818" s="5"/>
      <c r="Q818" s="5"/>
    </row>
    <row r="819" spans="1:17" s="2" customFormat="1" ht="13.5">
      <c r="A819" s="31" t="s">
        <v>10</v>
      </c>
      <c r="B819" s="13">
        <v>264.472418654161</v>
      </c>
      <c r="C819" s="14"/>
      <c r="E819" s="3">
        <f>B819/$E$3*$F$3</f>
        <v>129.12654616402125</v>
      </c>
      <c r="F819" s="3"/>
      <c r="H819" s="4">
        <v>773.375349174966</v>
      </c>
      <c r="L819" s="5"/>
      <c r="M819" s="5"/>
      <c r="N819" s="6">
        <v>773.375349174966</v>
      </c>
      <c r="O819" s="7">
        <f t="shared" si="12"/>
        <v>264.4724186541614</v>
      </c>
      <c r="P819" s="5"/>
      <c r="Q819" s="5"/>
    </row>
    <row r="820" spans="1:17" s="2" customFormat="1" ht="13.5">
      <c r="A820" s="31" t="s">
        <v>12</v>
      </c>
      <c r="B820" s="13">
        <v>132.570139148614</v>
      </c>
      <c r="C820" s="14"/>
      <c r="E820" s="3">
        <f>B820/$E$3*$F$3</f>
        <v>64.72631165039978</v>
      </c>
      <c r="F820" s="3"/>
      <c r="H820" s="4">
        <v>387.664158614219</v>
      </c>
      <c r="L820" s="5"/>
      <c r="M820" s="5"/>
      <c r="N820" s="6">
        <v>387.664158614219</v>
      </c>
      <c r="O820" s="7">
        <f t="shared" si="12"/>
        <v>132.57013914861372</v>
      </c>
      <c r="P820" s="5"/>
      <c r="Q820" s="5"/>
    </row>
    <row r="821" spans="1:17" s="2" customFormat="1" ht="13.5">
      <c r="A821" s="31" t="s">
        <v>14</v>
      </c>
      <c r="B821" s="13">
        <v>0</v>
      </c>
      <c r="C821" s="14"/>
      <c r="E821" s="3">
        <f>B821/$E$3*$F$3</f>
        <v>0</v>
      </c>
      <c r="F821" s="3"/>
      <c r="H821" s="4">
        <v>0</v>
      </c>
      <c r="L821" s="5"/>
      <c r="M821" s="5"/>
      <c r="N821" s="6">
        <v>0</v>
      </c>
      <c r="O821" s="7">
        <f t="shared" si="12"/>
        <v>0</v>
      </c>
      <c r="P821" s="5"/>
      <c r="Q821" s="5"/>
    </row>
    <row r="822" spans="1:17" s="2" customFormat="1" ht="13.5">
      <c r="A822" s="31" t="s">
        <v>633</v>
      </c>
      <c r="B822" s="13">
        <v>5.50984205529503</v>
      </c>
      <c r="C822" s="14"/>
      <c r="E822" s="3">
        <f>B822/$E$3*$F$3</f>
        <v>2.690136378417114</v>
      </c>
      <c r="F822" s="3"/>
      <c r="H822" s="4">
        <v>16.1119864411451</v>
      </c>
      <c r="L822" s="5"/>
      <c r="M822" s="5"/>
      <c r="N822" s="6">
        <v>16.1119864411451</v>
      </c>
      <c r="O822" s="7">
        <f t="shared" si="12"/>
        <v>5.509842055295021</v>
      </c>
      <c r="P822" s="5"/>
      <c r="Q822" s="5"/>
    </row>
    <row r="823" spans="1:17" s="2" customFormat="1" ht="13.5">
      <c r="A823" s="31" t="s">
        <v>634</v>
      </c>
      <c r="B823" s="13">
        <v>105.855753425971</v>
      </c>
      <c r="C823" s="14"/>
      <c r="E823" s="3">
        <f>B823/$E$3*$F$3</f>
        <v>51.683226179286294</v>
      </c>
      <c r="F823" s="3"/>
      <c r="H823" s="4">
        <v>309.545436475334</v>
      </c>
      <c r="L823" s="5"/>
      <c r="M823" s="5"/>
      <c r="N823" s="6">
        <v>309.545436475334</v>
      </c>
      <c r="O823" s="7">
        <f t="shared" si="12"/>
        <v>105.8557534259713</v>
      </c>
      <c r="P823" s="5"/>
      <c r="Q823" s="5"/>
    </row>
    <row r="824" spans="1:17" s="2" customFormat="1" ht="13.5">
      <c r="A824" s="31" t="s">
        <v>635</v>
      </c>
      <c r="B824" s="13">
        <v>145.426437277636</v>
      </c>
      <c r="C824" s="14"/>
      <c r="E824" s="3">
        <f>B824/$E$3*$F$3</f>
        <v>71.00329653337317</v>
      </c>
      <c r="F824" s="3"/>
      <c r="H824" s="4">
        <v>425.258793643558</v>
      </c>
      <c r="L824" s="5"/>
      <c r="M824" s="5"/>
      <c r="N824" s="6">
        <v>425.258793643558</v>
      </c>
      <c r="O824" s="7">
        <f t="shared" si="12"/>
        <v>145.4264372776356</v>
      </c>
      <c r="P824" s="5"/>
      <c r="Q824" s="5"/>
    </row>
    <row r="825" spans="1:17" s="2" customFormat="1" ht="13.5">
      <c r="A825" s="31" t="s">
        <v>636</v>
      </c>
      <c r="B825" s="13">
        <v>23.2081225965457</v>
      </c>
      <c r="C825" s="14"/>
      <c r="E825" s="3">
        <f>B825/$E$3*$F$3</f>
        <v>11.331180503029646</v>
      </c>
      <c r="F825" s="3"/>
      <c r="H825" s="4">
        <v>67.8656398581568</v>
      </c>
      <c r="L825" s="5"/>
      <c r="M825" s="5"/>
      <c r="N825" s="6">
        <v>67.8656398581568</v>
      </c>
      <c r="O825" s="7">
        <f t="shared" si="12"/>
        <v>23.208122596545753</v>
      </c>
      <c r="P825" s="5"/>
      <c r="Q825" s="5"/>
    </row>
    <row r="826" spans="1:17" s="2" customFormat="1" ht="13.5">
      <c r="A826" s="31" t="s">
        <v>637</v>
      </c>
      <c r="B826" s="13">
        <v>0</v>
      </c>
      <c r="C826" s="14"/>
      <c r="E826" s="3">
        <f>B826/$E$3*$F$3</f>
        <v>0</v>
      </c>
      <c r="F826" s="3"/>
      <c r="H826" s="4">
        <v>0</v>
      </c>
      <c r="L826" s="5"/>
      <c r="M826" s="5"/>
      <c r="N826" s="6">
        <v>0</v>
      </c>
      <c r="O826" s="7">
        <f t="shared" si="12"/>
        <v>0</v>
      </c>
      <c r="P826" s="5"/>
      <c r="Q826" s="5"/>
    </row>
    <row r="827" spans="1:17" s="2" customFormat="1" ht="13.5">
      <c r="A827" s="31" t="s">
        <v>638</v>
      </c>
      <c r="B827" s="13">
        <v>0</v>
      </c>
      <c r="C827" s="14"/>
      <c r="E827" s="3">
        <f>B827/$E$3*$F$3</f>
        <v>0</v>
      </c>
      <c r="F827" s="3"/>
      <c r="H827" s="4">
        <v>0</v>
      </c>
      <c r="L827" s="5"/>
      <c r="M827" s="5"/>
      <c r="N827" s="6">
        <v>0</v>
      </c>
      <c r="O827" s="7">
        <f t="shared" si="12"/>
        <v>0</v>
      </c>
      <c r="P827" s="5"/>
      <c r="Q827" s="5"/>
    </row>
    <row r="828" spans="1:17" s="2" customFormat="1" ht="13.5">
      <c r="A828" s="31" t="s">
        <v>639</v>
      </c>
      <c r="B828" s="13">
        <v>0</v>
      </c>
      <c r="C828" s="14"/>
      <c r="E828" s="3">
        <f>B828/$E$3*$F$3</f>
        <v>0</v>
      </c>
      <c r="F828" s="3"/>
      <c r="H828" s="4">
        <v>0</v>
      </c>
      <c r="L828" s="5"/>
      <c r="M828" s="5"/>
      <c r="N828" s="6">
        <v>0</v>
      </c>
      <c r="O828" s="7">
        <f t="shared" si="12"/>
        <v>0</v>
      </c>
      <c r="P828" s="5"/>
      <c r="Q828" s="5"/>
    </row>
    <row r="829" spans="1:17" s="2" customFormat="1" ht="13.5">
      <c r="A829" s="31" t="s">
        <v>640</v>
      </c>
      <c r="B829" s="13">
        <v>0</v>
      </c>
      <c r="C829" s="14"/>
      <c r="E829" s="3">
        <f>B829/$E$3*$F$3</f>
        <v>0</v>
      </c>
      <c r="F829" s="3"/>
      <c r="H829" s="4">
        <v>0</v>
      </c>
      <c r="L829" s="5"/>
      <c r="M829" s="5"/>
      <c r="N829" s="6">
        <v>0</v>
      </c>
      <c r="O829" s="7">
        <f t="shared" si="12"/>
        <v>0</v>
      </c>
      <c r="P829" s="5"/>
      <c r="Q829" s="5"/>
    </row>
    <row r="830" spans="1:17" s="2" customFormat="1" ht="13.5">
      <c r="A830" s="31" t="s">
        <v>641</v>
      </c>
      <c r="B830" s="13">
        <v>9.18307009215838</v>
      </c>
      <c r="C830" s="14"/>
      <c r="E830" s="3">
        <f>B830/$E$3*$F$3</f>
        <v>4.483560630695188</v>
      </c>
      <c r="F830" s="3"/>
      <c r="H830" s="4">
        <v>26.8533107352419</v>
      </c>
      <c r="L830" s="5"/>
      <c r="M830" s="5"/>
      <c r="N830" s="6">
        <v>26.8533107352419</v>
      </c>
      <c r="O830" s="7">
        <f t="shared" si="12"/>
        <v>9.183070092158392</v>
      </c>
      <c r="P830" s="5"/>
      <c r="Q830" s="5"/>
    </row>
    <row r="831" spans="1:17" s="2" customFormat="1" ht="13.5">
      <c r="A831" s="31" t="s">
        <v>642</v>
      </c>
      <c r="B831" s="13">
        <v>0</v>
      </c>
      <c r="C831" s="14"/>
      <c r="E831" s="3">
        <f>B831/$E$3*$F$3</f>
        <v>0</v>
      </c>
      <c r="F831" s="3"/>
      <c r="H831" s="4">
        <v>0</v>
      </c>
      <c r="L831" s="5"/>
      <c r="M831" s="5"/>
      <c r="N831" s="6">
        <v>0</v>
      </c>
      <c r="O831" s="7">
        <f t="shared" si="12"/>
        <v>0</v>
      </c>
      <c r="P831" s="5"/>
      <c r="Q831" s="5"/>
    </row>
    <row r="832" spans="1:17" s="2" customFormat="1" ht="13.5">
      <c r="A832" s="31" t="s">
        <v>643</v>
      </c>
      <c r="B832" s="13">
        <v>0</v>
      </c>
      <c r="C832" s="14"/>
      <c r="E832" s="3">
        <f>B832/$E$3*$F$3</f>
        <v>0</v>
      </c>
      <c r="F832" s="3"/>
      <c r="H832" s="4">
        <v>0</v>
      </c>
      <c r="L832" s="5"/>
      <c r="M832" s="5"/>
      <c r="N832" s="6">
        <v>0</v>
      </c>
      <c r="O832" s="7">
        <f t="shared" si="12"/>
        <v>0</v>
      </c>
      <c r="P832" s="5"/>
      <c r="Q832" s="5"/>
    </row>
    <row r="833" spans="1:17" s="2" customFormat="1" ht="13.5">
      <c r="A833" s="31" t="s">
        <v>644</v>
      </c>
      <c r="B833" s="13">
        <v>0</v>
      </c>
      <c r="C833" s="14"/>
      <c r="E833" s="3">
        <f>B833/$E$3*$F$3</f>
        <v>0</v>
      </c>
      <c r="F833" s="3"/>
      <c r="H833" s="4">
        <v>0</v>
      </c>
      <c r="L833" s="5"/>
      <c r="M833" s="5"/>
      <c r="N833" s="6">
        <v>0</v>
      </c>
      <c r="O833" s="7">
        <f t="shared" si="12"/>
        <v>0</v>
      </c>
      <c r="P833" s="5"/>
      <c r="Q833" s="5"/>
    </row>
    <row r="834" spans="1:17" s="2" customFormat="1" ht="13.5">
      <c r="A834" s="31" t="s">
        <v>645</v>
      </c>
      <c r="B834" s="13">
        <v>0</v>
      </c>
      <c r="C834" s="14"/>
      <c r="E834" s="3">
        <f>B834/$E$3*$F$3</f>
        <v>0</v>
      </c>
      <c r="F834" s="3"/>
      <c r="H834" s="4">
        <v>0</v>
      </c>
      <c r="L834" s="5"/>
      <c r="M834" s="5"/>
      <c r="N834" s="6">
        <v>0</v>
      </c>
      <c r="O834" s="7">
        <f t="shared" si="12"/>
        <v>0</v>
      </c>
      <c r="P834" s="5"/>
      <c r="Q834" s="5"/>
    </row>
    <row r="835" spans="1:17" s="2" customFormat="1" ht="13.5">
      <c r="A835" s="31" t="s">
        <v>646</v>
      </c>
      <c r="B835" s="13">
        <v>0</v>
      </c>
      <c r="C835" s="14"/>
      <c r="E835" s="3">
        <f>B835/$E$3*$F$3</f>
        <v>0</v>
      </c>
      <c r="F835" s="3"/>
      <c r="H835" s="4">
        <v>0</v>
      </c>
      <c r="L835" s="5"/>
      <c r="M835" s="5"/>
      <c r="N835" s="6">
        <v>0</v>
      </c>
      <c r="O835" s="7">
        <f t="shared" si="12"/>
        <v>0</v>
      </c>
      <c r="P835" s="5"/>
      <c r="Q835" s="5"/>
    </row>
    <row r="836" spans="1:17" s="2" customFormat="1" ht="13.5">
      <c r="A836" s="31" t="s">
        <v>647</v>
      </c>
      <c r="B836" s="13">
        <v>6.1777016983611</v>
      </c>
      <c r="C836" s="14"/>
      <c r="E836" s="3">
        <f>B836/$E$3*$F$3</f>
        <v>3.016213515194949</v>
      </c>
      <c r="F836" s="3"/>
      <c r="H836" s="4">
        <v>18.0649544946173</v>
      </c>
      <c r="L836" s="5"/>
      <c r="M836" s="5"/>
      <c r="N836" s="6">
        <v>18.0649544946173</v>
      </c>
      <c r="O836" s="7">
        <f t="shared" si="12"/>
        <v>6.1777016983611075</v>
      </c>
      <c r="P836" s="5"/>
      <c r="Q836" s="5"/>
    </row>
    <row r="837" spans="1:17" s="2" customFormat="1" ht="13.5">
      <c r="A837" s="31" t="s">
        <v>648</v>
      </c>
      <c r="B837" s="13">
        <v>0</v>
      </c>
      <c r="C837" s="14"/>
      <c r="E837" s="3">
        <f>B837/$E$3*$F$3</f>
        <v>0</v>
      </c>
      <c r="F837" s="3"/>
      <c r="H837" s="4">
        <v>0</v>
      </c>
      <c r="L837" s="5"/>
      <c r="M837" s="5"/>
      <c r="N837" s="6">
        <v>0</v>
      </c>
      <c r="O837" s="7">
        <f t="shared" si="12"/>
        <v>0</v>
      </c>
      <c r="P837" s="5"/>
      <c r="Q837" s="5"/>
    </row>
    <row r="838" spans="1:17" s="2" customFormat="1" ht="13.5">
      <c r="A838" s="31" t="s">
        <v>649</v>
      </c>
      <c r="B838" s="13">
        <v>13.8580875936208</v>
      </c>
      <c r="C838" s="14"/>
      <c r="E838" s="3">
        <f>B838/$E$3*$F$3</f>
        <v>6.766100588139998</v>
      </c>
      <c r="F838" s="3"/>
      <c r="H838" s="4">
        <v>40.5240871095469</v>
      </c>
      <c r="L838" s="5"/>
      <c r="M838" s="5"/>
      <c r="N838" s="6">
        <v>40.5240871095469</v>
      </c>
      <c r="O838" s="7">
        <f t="shared" si="12"/>
        <v>13.858087593620857</v>
      </c>
      <c r="P838" s="5"/>
      <c r="Q838" s="5"/>
    </row>
    <row r="839" spans="1:17" s="2" customFormat="1" ht="13.5">
      <c r="A839" s="31" t="s">
        <v>650</v>
      </c>
      <c r="B839" s="13">
        <v>0</v>
      </c>
      <c r="C839" s="14"/>
      <c r="E839" s="3">
        <f>B839/$E$3*$F$3</f>
        <v>0</v>
      </c>
      <c r="F839" s="3"/>
      <c r="H839" s="4">
        <v>0</v>
      </c>
      <c r="L839" s="5"/>
      <c r="M839" s="5"/>
      <c r="N839" s="6">
        <v>0</v>
      </c>
      <c r="O839" s="7">
        <f t="shared" si="12"/>
        <v>0</v>
      </c>
      <c r="P839" s="5"/>
      <c r="Q839" s="5"/>
    </row>
    <row r="840" spans="1:17" s="2" customFormat="1" ht="13.5">
      <c r="A840" s="31" t="s">
        <v>651</v>
      </c>
      <c r="B840" s="13">
        <v>0</v>
      </c>
      <c r="C840" s="14"/>
      <c r="E840" s="3">
        <f>B840/$E$3*$F$3</f>
        <v>0</v>
      </c>
      <c r="F840" s="3"/>
      <c r="H840" s="4">
        <v>0</v>
      </c>
      <c r="L840" s="5"/>
      <c r="M840" s="5"/>
      <c r="N840" s="6">
        <v>0</v>
      </c>
      <c r="O840" s="7">
        <f t="shared" si="12"/>
        <v>0</v>
      </c>
      <c r="P840" s="5"/>
      <c r="Q840" s="5"/>
    </row>
    <row r="841" spans="1:17" s="2" customFormat="1" ht="13.5">
      <c r="A841" s="31" t="s">
        <v>617</v>
      </c>
      <c r="B841" s="13">
        <v>0</v>
      </c>
      <c r="C841" s="14"/>
      <c r="E841" s="3">
        <f>B841/$E$3*$F$3</f>
        <v>0</v>
      </c>
      <c r="F841" s="3"/>
      <c r="H841" s="4">
        <v>0</v>
      </c>
      <c r="L841" s="5"/>
      <c r="M841" s="5"/>
      <c r="N841" s="6">
        <v>0</v>
      </c>
      <c r="O841" s="7">
        <f t="shared" si="12"/>
        <v>0</v>
      </c>
      <c r="P841" s="5"/>
      <c r="Q841" s="5"/>
    </row>
    <row r="842" spans="1:17" s="2" customFormat="1" ht="13.5">
      <c r="A842" s="31" t="s">
        <v>652</v>
      </c>
      <c r="B842" s="13">
        <v>70.6261572542363</v>
      </c>
      <c r="C842" s="14"/>
      <c r="E842" s="3">
        <f>B842/$E$3*$F$3</f>
        <v>34.48265721425574</v>
      </c>
      <c r="F842" s="3"/>
      <c r="H842" s="4">
        <v>206.526371654679</v>
      </c>
      <c r="L842" s="5"/>
      <c r="M842" s="5"/>
      <c r="N842" s="6">
        <v>206.526371654679</v>
      </c>
      <c r="O842" s="7">
        <f t="shared" si="12"/>
        <v>70.62615725423649</v>
      </c>
      <c r="P842" s="5"/>
      <c r="Q842" s="5"/>
    </row>
    <row r="843" spans="1:17" s="2" customFormat="1" ht="13.5">
      <c r="A843" s="31" t="s">
        <v>653</v>
      </c>
      <c r="B843" s="13">
        <v>3608.44565148595</v>
      </c>
      <c r="C843" s="14"/>
      <c r="E843" s="3">
        <f>B843/$E$3*$F$3</f>
        <v>1761.7947700106286</v>
      </c>
      <c r="F843" s="3"/>
      <c r="H843" s="4">
        <v>10551.88639291</v>
      </c>
      <c r="L843" s="5"/>
      <c r="M843" s="5"/>
      <c r="N843" s="6">
        <v>10551.88639291</v>
      </c>
      <c r="O843" s="7">
        <f t="shared" si="12"/>
        <v>3608.445651485961</v>
      </c>
      <c r="P843" s="5"/>
      <c r="Q843" s="5"/>
    </row>
    <row r="844" spans="1:17" s="2" customFormat="1" ht="13.5">
      <c r="A844" s="31" t="s">
        <v>10</v>
      </c>
      <c r="B844" s="13">
        <v>358.97455814801</v>
      </c>
      <c r="C844" s="14"/>
      <c r="E844" s="3">
        <f>B844/$E$3*$F$3</f>
        <v>175.26646101808493</v>
      </c>
      <c r="F844" s="3"/>
      <c r="H844" s="4">
        <v>1049.72032874127</v>
      </c>
      <c r="L844" s="5"/>
      <c r="M844" s="5"/>
      <c r="N844" s="6">
        <v>1049.72032874127</v>
      </c>
      <c r="O844" s="7">
        <f t="shared" si="12"/>
        <v>358.9745581480084</v>
      </c>
      <c r="P844" s="5"/>
      <c r="Q844" s="5"/>
    </row>
    <row r="845" spans="1:17" s="2" customFormat="1" ht="13.5">
      <c r="A845" s="31" t="s">
        <v>12</v>
      </c>
      <c r="B845" s="13">
        <v>236.75624346692</v>
      </c>
      <c r="C845" s="14"/>
      <c r="E845" s="3">
        <f>B845/$E$3*$F$3</f>
        <v>115.59434498774158</v>
      </c>
      <c r="F845" s="3"/>
      <c r="H845" s="4">
        <v>692.327174955873</v>
      </c>
      <c r="L845" s="5"/>
      <c r="M845" s="5"/>
      <c r="N845" s="6">
        <v>692.327174955873</v>
      </c>
      <c r="O845" s="7">
        <f t="shared" si="12"/>
        <v>236.75624346692</v>
      </c>
      <c r="P845" s="5"/>
      <c r="Q845" s="5"/>
    </row>
    <row r="846" spans="1:17" s="2" customFormat="1" ht="13.5">
      <c r="A846" s="31" t="s">
        <v>14</v>
      </c>
      <c r="B846" s="13">
        <v>0</v>
      </c>
      <c r="C846" s="14"/>
      <c r="E846" s="3">
        <f>B846/$E$3*$F$3</f>
        <v>0</v>
      </c>
      <c r="F846" s="3"/>
      <c r="H846" s="4">
        <v>0</v>
      </c>
      <c r="L846" s="5"/>
      <c r="M846" s="5"/>
      <c r="N846" s="6">
        <v>0</v>
      </c>
      <c r="O846" s="7">
        <f t="shared" si="12"/>
        <v>0</v>
      </c>
      <c r="P846" s="5"/>
      <c r="Q846" s="5"/>
    </row>
    <row r="847" spans="1:17" s="2" customFormat="1" ht="13.5">
      <c r="A847" s="31" t="s">
        <v>654</v>
      </c>
      <c r="B847" s="13">
        <v>0</v>
      </c>
      <c r="C847" s="14"/>
      <c r="E847" s="3">
        <f>B847/$E$3*$F$3</f>
        <v>0</v>
      </c>
      <c r="F847" s="3"/>
      <c r="H847" s="4">
        <v>0</v>
      </c>
      <c r="L847" s="5"/>
      <c r="M847" s="5"/>
      <c r="N847" s="6">
        <v>0</v>
      </c>
      <c r="O847" s="7">
        <f t="shared" si="12"/>
        <v>0</v>
      </c>
      <c r="P847" s="5"/>
      <c r="Q847" s="5"/>
    </row>
    <row r="848" spans="1:17" s="2" customFormat="1" ht="13.5">
      <c r="A848" s="31" t="s">
        <v>655</v>
      </c>
      <c r="B848" s="13">
        <v>1991.39049071224</v>
      </c>
      <c r="C848" s="14"/>
      <c r="E848" s="3">
        <f>B848/$E$3*$F$3</f>
        <v>972.2805025873022</v>
      </c>
      <c r="F848" s="3"/>
      <c r="H848" s="4">
        <v>5823.26249344055</v>
      </c>
      <c r="L848" s="5"/>
      <c r="M848" s="5"/>
      <c r="N848" s="6">
        <v>5823.26249344055</v>
      </c>
      <c r="O848" s="7">
        <f t="shared" si="12"/>
        <v>1991.3904907122396</v>
      </c>
      <c r="P848" s="5"/>
      <c r="Q848" s="5"/>
    </row>
    <row r="849" spans="1:17" s="2" customFormat="1" ht="13.5">
      <c r="A849" s="31" t="s">
        <v>656</v>
      </c>
      <c r="B849" s="13">
        <v>0</v>
      </c>
      <c r="C849" s="14"/>
      <c r="E849" s="3">
        <f>B849/$E$3*$F$3</f>
        <v>0</v>
      </c>
      <c r="F849" s="3"/>
      <c r="H849" s="4">
        <v>0</v>
      </c>
      <c r="L849" s="5"/>
      <c r="M849" s="5"/>
      <c r="N849" s="6">
        <v>0</v>
      </c>
      <c r="O849" s="7">
        <f t="shared" si="12"/>
        <v>0</v>
      </c>
      <c r="P849" s="5"/>
      <c r="Q849" s="5"/>
    </row>
    <row r="850" spans="1:17" s="2" customFormat="1" ht="13.5">
      <c r="A850" s="31" t="s">
        <v>657</v>
      </c>
      <c r="B850" s="13">
        <v>0</v>
      </c>
      <c r="C850" s="14"/>
      <c r="E850" s="3">
        <f>B850/$E$3*$F$3</f>
        <v>0</v>
      </c>
      <c r="F850" s="3"/>
      <c r="H850" s="4">
        <v>0</v>
      </c>
      <c r="L850" s="5"/>
      <c r="M850" s="5"/>
      <c r="N850" s="6">
        <v>0</v>
      </c>
      <c r="O850" s="7">
        <f t="shared" si="12"/>
        <v>0</v>
      </c>
      <c r="P850" s="5"/>
      <c r="Q850" s="5"/>
    </row>
    <row r="851" spans="1:17" s="2" customFormat="1" ht="13.5">
      <c r="A851" s="31" t="s">
        <v>658</v>
      </c>
      <c r="B851" s="13">
        <v>0</v>
      </c>
      <c r="C851" s="14"/>
      <c r="E851" s="3">
        <f>B851/$E$3*$F$3</f>
        <v>0</v>
      </c>
      <c r="F851" s="3"/>
      <c r="H851" s="4">
        <v>0</v>
      </c>
      <c r="L851" s="5"/>
      <c r="M851" s="5"/>
      <c r="N851" s="6">
        <v>0</v>
      </c>
      <c r="O851" s="7">
        <f t="shared" si="12"/>
        <v>0</v>
      </c>
      <c r="P851" s="5"/>
      <c r="Q851" s="5"/>
    </row>
    <row r="852" spans="1:17" s="2" customFormat="1" ht="13.5">
      <c r="A852" s="31" t="s">
        <v>659</v>
      </c>
      <c r="B852" s="13">
        <v>0</v>
      </c>
      <c r="C852" s="14"/>
      <c r="E852" s="3">
        <f>B852/$E$3*$F$3</f>
        <v>0</v>
      </c>
      <c r="F852" s="3"/>
      <c r="H852" s="4">
        <v>0</v>
      </c>
      <c r="L852" s="5"/>
      <c r="M852" s="5"/>
      <c r="N852" s="6">
        <v>0</v>
      </c>
      <c r="O852" s="7">
        <f t="shared" si="12"/>
        <v>0</v>
      </c>
      <c r="P852" s="5"/>
      <c r="Q852" s="5"/>
    </row>
    <row r="853" spans="1:17" s="2" customFormat="1" ht="13.5">
      <c r="A853" s="31" t="s">
        <v>660</v>
      </c>
      <c r="B853" s="13">
        <v>0</v>
      </c>
      <c r="C853" s="14"/>
      <c r="E853" s="3">
        <f>B853/$E$3*$F$3</f>
        <v>0</v>
      </c>
      <c r="F853" s="3"/>
      <c r="H853" s="4">
        <v>0</v>
      </c>
      <c r="L853" s="5"/>
      <c r="M853" s="5"/>
      <c r="N853" s="6">
        <v>0</v>
      </c>
      <c r="O853" s="7">
        <f t="shared" si="12"/>
        <v>0</v>
      </c>
      <c r="P853" s="5"/>
      <c r="Q853" s="5"/>
    </row>
    <row r="854" spans="1:17" s="2" customFormat="1" ht="13.5">
      <c r="A854" s="31" t="s">
        <v>661</v>
      </c>
      <c r="B854" s="13">
        <v>0</v>
      </c>
      <c r="C854" s="14"/>
      <c r="E854" s="3">
        <f>B854/$E$3*$F$3</f>
        <v>0</v>
      </c>
      <c r="F854" s="3"/>
      <c r="H854" s="4">
        <v>0</v>
      </c>
      <c r="L854" s="5"/>
      <c r="M854" s="5"/>
      <c r="N854" s="6">
        <v>0</v>
      </c>
      <c r="O854" s="7">
        <f t="shared" si="12"/>
        <v>0</v>
      </c>
      <c r="P854" s="5"/>
      <c r="Q854" s="5"/>
    </row>
    <row r="855" spans="1:17" s="2" customFormat="1" ht="13.5">
      <c r="A855" s="31" t="s">
        <v>662</v>
      </c>
      <c r="B855" s="13">
        <v>0</v>
      </c>
      <c r="C855" s="14"/>
      <c r="E855" s="3">
        <f>B855/$E$3*$F$3</f>
        <v>0</v>
      </c>
      <c r="F855" s="3"/>
      <c r="H855" s="4">
        <v>0</v>
      </c>
      <c r="L855" s="5"/>
      <c r="M855" s="5"/>
      <c r="N855" s="6">
        <v>0</v>
      </c>
      <c r="O855" s="7">
        <f t="shared" si="12"/>
        <v>0</v>
      </c>
      <c r="P855" s="5"/>
      <c r="Q855" s="5"/>
    </row>
    <row r="856" spans="1:17" s="2" customFormat="1" ht="13.5">
      <c r="A856" s="31" t="s">
        <v>663</v>
      </c>
      <c r="B856" s="13">
        <v>0</v>
      </c>
      <c r="C856" s="14"/>
      <c r="E856" s="3">
        <f>B856/$E$3*$F$3</f>
        <v>0</v>
      </c>
      <c r="F856" s="3"/>
      <c r="H856" s="4">
        <v>0</v>
      </c>
      <c r="L856" s="5"/>
      <c r="M856" s="5"/>
      <c r="N856" s="6">
        <v>0</v>
      </c>
      <c r="O856" s="7">
        <f aca="true" t="shared" si="13" ref="O856:O901">N856/$N$791*$O$791</f>
        <v>0</v>
      </c>
      <c r="P856" s="5"/>
      <c r="Q856" s="5"/>
    </row>
    <row r="857" spans="1:17" s="2" customFormat="1" ht="13.5">
      <c r="A857" s="31" t="s">
        <v>664</v>
      </c>
      <c r="B857" s="13">
        <v>8.68217535985884</v>
      </c>
      <c r="C857" s="14"/>
      <c r="E857" s="3">
        <f>B857/$E$3*$F$3</f>
        <v>4.239002778111819</v>
      </c>
      <c r="F857" s="3"/>
      <c r="H857" s="4">
        <v>25.3885846951378</v>
      </c>
      <c r="L857" s="5"/>
      <c r="M857" s="5"/>
      <c r="N857" s="6">
        <v>25.3885846951378</v>
      </c>
      <c r="O857" s="7">
        <f t="shared" si="13"/>
        <v>8.682175359858846</v>
      </c>
      <c r="P857" s="5"/>
      <c r="Q857" s="5"/>
    </row>
    <row r="858" spans="1:17" s="2" customFormat="1" ht="13.5">
      <c r="A858" s="31" t="s">
        <v>665</v>
      </c>
      <c r="B858" s="13">
        <v>17.3643507197177</v>
      </c>
      <c r="C858" s="14"/>
      <c r="E858" s="3">
        <f>B858/$E$3*$F$3</f>
        <v>8.478005556223646</v>
      </c>
      <c r="F858" s="3"/>
      <c r="H858" s="4">
        <v>50.7771693902756</v>
      </c>
      <c r="L858" s="5"/>
      <c r="M858" s="5"/>
      <c r="N858" s="6">
        <v>50.7771693902756</v>
      </c>
      <c r="O858" s="7">
        <f t="shared" si="13"/>
        <v>17.36435071971769</v>
      </c>
      <c r="P858" s="5"/>
      <c r="Q858" s="5"/>
    </row>
    <row r="859" spans="1:17" s="2" customFormat="1" ht="13.5">
      <c r="A859" s="31" t="s">
        <v>666</v>
      </c>
      <c r="B859" s="13">
        <v>7.01252625219368</v>
      </c>
      <c r="C859" s="14"/>
      <c r="E859" s="3">
        <f>B859/$E$3*$F$3</f>
        <v>3.423809936167239</v>
      </c>
      <c r="F859" s="3"/>
      <c r="H859" s="4">
        <v>20.5061645614574</v>
      </c>
      <c r="L859" s="5"/>
      <c r="M859" s="5"/>
      <c r="N859" s="6">
        <v>20.5061645614574</v>
      </c>
      <c r="O859" s="7">
        <f t="shared" si="13"/>
        <v>7.012526252193663</v>
      </c>
      <c r="P859" s="5"/>
      <c r="Q859" s="5"/>
    </row>
    <row r="860" spans="1:17" s="2" customFormat="1" ht="13.5">
      <c r="A860" s="31" t="s">
        <v>667</v>
      </c>
      <c r="B860" s="13">
        <v>0</v>
      </c>
      <c r="C860" s="14"/>
      <c r="E860" s="3">
        <f>B860/$E$3*$F$3</f>
        <v>0</v>
      </c>
      <c r="F860" s="3"/>
      <c r="H860" s="4">
        <v>0</v>
      </c>
      <c r="L860" s="5"/>
      <c r="M860" s="5"/>
      <c r="N860" s="6">
        <v>0</v>
      </c>
      <c r="O860" s="7">
        <f t="shared" si="13"/>
        <v>0</v>
      </c>
      <c r="P860" s="5"/>
      <c r="Q860" s="5"/>
    </row>
    <row r="861" spans="1:17" s="2" customFormat="1" ht="13.5">
      <c r="A861" s="31" t="s">
        <v>668</v>
      </c>
      <c r="B861" s="13">
        <v>0</v>
      </c>
      <c r="C861" s="14"/>
      <c r="E861" s="3">
        <f>B861/$E$3*$F$3</f>
        <v>0</v>
      </c>
      <c r="F861" s="3"/>
      <c r="H861" s="4">
        <v>0</v>
      </c>
      <c r="L861" s="5"/>
      <c r="M861" s="5"/>
      <c r="N861" s="6">
        <v>0</v>
      </c>
      <c r="O861" s="7">
        <f t="shared" si="13"/>
        <v>0</v>
      </c>
      <c r="P861" s="5"/>
      <c r="Q861" s="5"/>
    </row>
    <row r="862" spans="1:17" s="2" customFormat="1" ht="13.5">
      <c r="A862" s="31" t="s">
        <v>669</v>
      </c>
      <c r="B862" s="13">
        <v>0</v>
      </c>
      <c r="C862" s="14"/>
      <c r="E862" s="3">
        <f>B862/$E$3*$F$3</f>
        <v>0</v>
      </c>
      <c r="F862" s="3"/>
      <c r="H862" s="4">
        <v>0</v>
      </c>
      <c r="L862" s="5"/>
      <c r="M862" s="5"/>
      <c r="N862" s="6">
        <v>0</v>
      </c>
      <c r="O862" s="7">
        <f t="shared" si="13"/>
        <v>0</v>
      </c>
      <c r="P862" s="5"/>
      <c r="Q862" s="5"/>
    </row>
    <row r="863" spans="1:17" s="2" customFormat="1" ht="13.5">
      <c r="A863" s="31" t="s">
        <v>670</v>
      </c>
      <c r="B863" s="13">
        <v>0</v>
      </c>
      <c r="C863" s="14"/>
      <c r="E863" s="3">
        <f>B863/$E$3*$F$3</f>
        <v>0</v>
      </c>
      <c r="F863" s="3"/>
      <c r="H863" s="4">
        <v>0</v>
      </c>
      <c r="L863" s="5"/>
      <c r="M863" s="5"/>
      <c r="N863" s="6">
        <v>0</v>
      </c>
      <c r="O863" s="7">
        <f t="shared" si="13"/>
        <v>0</v>
      </c>
      <c r="P863" s="5"/>
      <c r="Q863" s="5"/>
    </row>
    <row r="864" spans="1:17" s="2" customFormat="1" ht="13.5">
      <c r="A864" s="31" t="s">
        <v>671</v>
      </c>
      <c r="B864" s="13">
        <v>0</v>
      </c>
      <c r="C864" s="14"/>
      <c r="E864" s="3">
        <f>B864/$E$3*$F$3</f>
        <v>0</v>
      </c>
      <c r="F864" s="3"/>
      <c r="H864" s="4">
        <v>0</v>
      </c>
      <c r="L864" s="5"/>
      <c r="M864" s="5"/>
      <c r="N864" s="6">
        <v>0</v>
      </c>
      <c r="O864" s="7">
        <f t="shared" si="13"/>
        <v>0</v>
      </c>
      <c r="P864" s="5"/>
      <c r="Q864" s="5"/>
    </row>
    <row r="865" spans="1:17" s="2" customFormat="1" ht="13.5">
      <c r="A865" s="31" t="s">
        <v>645</v>
      </c>
      <c r="B865" s="13">
        <v>0</v>
      </c>
      <c r="C865" s="14"/>
      <c r="E865" s="3">
        <f>B865/$E$3*$F$3</f>
        <v>0</v>
      </c>
      <c r="F865" s="3"/>
      <c r="H865" s="4">
        <v>0</v>
      </c>
      <c r="L865" s="5"/>
      <c r="M865" s="5"/>
      <c r="N865" s="6">
        <v>0</v>
      </c>
      <c r="O865" s="7">
        <f t="shared" si="13"/>
        <v>0</v>
      </c>
      <c r="P865" s="5"/>
      <c r="Q865" s="5"/>
    </row>
    <row r="866" spans="1:17" s="2" customFormat="1" ht="13.5">
      <c r="A866" s="31" t="s">
        <v>672</v>
      </c>
      <c r="B866" s="13">
        <v>0</v>
      </c>
      <c r="C866" s="14"/>
      <c r="E866" s="3">
        <f>B866/$E$3*$F$3</f>
        <v>0</v>
      </c>
      <c r="F866" s="3"/>
      <c r="H866" s="4">
        <v>0</v>
      </c>
      <c r="L866" s="5"/>
      <c r="M866" s="5"/>
      <c r="N866" s="6">
        <v>0</v>
      </c>
      <c r="O866" s="7">
        <f t="shared" si="13"/>
        <v>0</v>
      </c>
      <c r="P866" s="5"/>
      <c r="Q866" s="5"/>
    </row>
    <row r="867" spans="1:17" s="2" customFormat="1" ht="13.5">
      <c r="A867" s="31" t="s">
        <v>673</v>
      </c>
      <c r="B867" s="13">
        <v>62.9457713589766</v>
      </c>
      <c r="C867" s="14"/>
      <c r="E867" s="3">
        <f>B867/$E$3*$F$3</f>
        <v>30.73277014131069</v>
      </c>
      <c r="F867" s="3"/>
      <c r="H867" s="4">
        <v>184.067239039749</v>
      </c>
      <c r="L867" s="5"/>
      <c r="M867" s="5"/>
      <c r="N867" s="6">
        <v>184.067239039749</v>
      </c>
      <c r="O867" s="7">
        <f t="shared" si="13"/>
        <v>62.9457713589766</v>
      </c>
      <c r="P867" s="5"/>
      <c r="Q867" s="5"/>
    </row>
    <row r="868" spans="1:17" s="2" customFormat="1" ht="14.25">
      <c r="A868" s="31" t="s">
        <v>674</v>
      </c>
      <c r="B868" s="16">
        <v>0</v>
      </c>
      <c r="C868" s="14"/>
      <c r="E868" s="3">
        <f>B868/$E$3*$F$3</f>
        <v>0</v>
      </c>
      <c r="F868" s="3"/>
      <c r="H868" s="4">
        <v>0</v>
      </c>
      <c r="L868" s="5"/>
      <c r="M868" s="5"/>
      <c r="N868" s="6">
        <v>0</v>
      </c>
      <c r="O868" s="7">
        <f t="shared" si="13"/>
        <v>0</v>
      </c>
      <c r="P868" s="5"/>
      <c r="Q868" s="5"/>
    </row>
    <row r="869" spans="1:17" s="2" customFormat="1" ht="13.5">
      <c r="A869" s="31" t="s">
        <v>675</v>
      </c>
      <c r="B869" s="13">
        <v>0</v>
      </c>
      <c r="C869" s="14"/>
      <c r="E869" s="3">
        <f>B869/$E$3*$F$3</f>
        <v>0</v>
      </c>
      <c r="F869" s="3"/>
      <c r="H869" s="4">
        <v>0</v>
      </c>
      <c r="L869" s="5"/>
      <c r="M869" s="5"/>
      <c r="N869" s="6">
        <v>0</v>
      </c>
      <c r="O869" s="7">
        <f t="shared" si="13"/>
        <v>0</v>
      </c>
      <c r="P869" s="5"/>
      <c r="Q869" s="5"/>
    </row>
    <row r="870" spans="1:17" s="2" customFormat="1" ht="13.5">
      <c r="A870" s="31" t="s">
        <v>676</v>
      </c>
      <c r="B870" s="13">
        <v>925.319535468032</v>
      </c>
      <c r="C870" s="14"/>
      <c r="E870" s="3">
        <f>B870/$E$3*$F$3</f>
        <v>451.7798730056863</v>
      </c>
      <c r="F870" s="3"/>
      <c r="H870" s="4">
        <v>2705.83723808565</v>
      </c>
      <c r="L870" s="5"/>
      <c r="M870" s="5"/>
      <c r="N870" s="6">
        <v>2705.83723808565</v>
      </c>
      <c r="O870" s="7">
        <f t="shared" si="13"/>
        <v>925.3195354680337</v>
      </c>
      <c r="P870" s="5"/>
      <c r="Q870" s="5"/>
    </row>
    <row r="871" spans="1:17" s="2" customFormat="1" ht="13.5">
      <c r="A871" s="31" t="s">
        <v>677</v>
      </c>
      <c r="B871" s="13">
        <v>4094.14657690574</v>
      </c>
      <c r="C871" s="14"/>
      <c r="E871" s="3">
        <f>B871/$E$3*$F$3</f>
        <v>1998.9343677323045</v>
      </c>
      <c r="F871" s="3"/>
      <c r="H871" s="4">
        <v>11972.1824097976</v>
      </c>
      <c r="L871" s="5"/>
      <c r="M871" s="5"/>
      <c r="N871" s="6">
        <v>11972.1824097976</v>
      </c>
      <c r="O871" s="7">
        <f t="shared" si="13"/>
        <v>4094.1465769057527</v>
      </c>
      <c r="P871" s="5"/>
      <c r="Q871" s="5"/>
    </row>
    <row r="872" spans="1:17" s="2" customFormat="1" ht="13.5">
      <c r="A872" s="31" t="s">
        <v>10</v>
      </c>
      <c r="B872" s="13">
        <v>65.1163151989413</v>
      </c>
      <c r="C872" s="14"/>
      <c r="E872" s="3">
        <f>B872/$E$3*$F$3</f>
        <v>31.792520835838637</v>
      </c>
      <c r="F872" s="3"/>
      <c r="H872" s="4">
        <v>190.414385213533</v>
      </c>
      <c r="L872" s="5"/>
      <c r="M872" s="5"/>
      <c r="N872" s="6">
        <v>190.414385213533</v>
      </c>
      <c r="O872" s="7">
        <f t="shared" si="13"/>
        <v>65.11631519894115</v>
      </c>
      <c r="P872" s="5"/>
      <c r="Q872" s="5"/>
    </row>
    <row r="873" spans="1:17" s="2" customFormat="1" ht="13.5">
      <c r="A873" s="31" t="s">
        <v>12</v>
      </c>
      <c r="B873" s="13">
        <v>18.3661401843168</v>
      </c>
      <c r="C873" s="14"/>
      <c r="E873" s="3">
        <f>B873/$E$3*$F$3</f>
        <v>8.967121261390398</v>
      </c>
      <c r="F873" s="3"/>
      <c r="H873" s="4">
        <v>53.7066214704838</v>
      </c>
      <c r="L873" s="5"/>
      <c r="M873" s="5"/>
      <c r="N873" s="6">
        <v>53.7066214704838</v>
      </c>
      <c r="O873" s="7">
        <f t="shared" si="13"/>
        <v>18.366140184316784</v>
      </c>
      <c r="P873" s="5"/>
      <c r="Q873" s="5"/>
    </row>
    <row r="874" spans="1:17" s="2" customFormat="1" ht="13.5">
      <c r="A874" s="31" t="s">
        <v>14</v>
      </c>
      <c r="B874" s="13">
        <v>0</v>
      </c>
      <c r="C874" s="14"/>
      <c r="E874" s="3">
        <f>B874/$E$3*$F$3</f>
        <v>0</v>
      </c>
      <c r="F874" s="3"/>
      <c r="H874" s="4">
        <v>0</v>
      </c>
      <c r="L874" s="5"/>
      <c r="M874" s="5"/>
      <c r="N874" s="6">
        <v>0</v>
      </c>
      <c r="O874" s="7">
        <f t="shared" si="13"/>
        <v>0</v>
      </c>
      <c r="P874" s="5"/>
      <c r="Q874" s="5"/>
    </row>
    <row r="875" spans="1:17" s="2" customFormat="1" ht="13.5">
      <c r="A875" s="31" t="s">
        <v>678</v>
      </c>
      <c r="B875" s="13">
        <v>2194.75375202585</v>
      </c>
      <c r="C875" s="14"/>
      <c r="E875" s="3">
        <f>B875/$E$3*$F$3</f>
        <v>1071.5709907361488</v>
      </c>
      <c r="F875" s="3"/>
      <c r="H875" s="4">
        <v>6417.94126572281</v>
      </c>
      <c r="L875" s="5"/>
      <c r="M875" s="5"/>
      <c r="N875" s="6">
        <v>6417.94126572281</v>
      </c>
      <c r="O875" s="7">
        <f t="shared" si="13"/>
        <v>2194.7537520258543</v>
      </c>
      <c r="P875" s="5"/>
      <c r="Q875" s="5"/>
    </row>
    <row r="876" spans="1:17" s="2" customFormat="1" ht="13.5">
      <c r="A876" s="31" t="s">
        <v>679</v>
      </c>
      <c r="B876" s="13">
        <v>836.327238029479</v>
      </c>
      <c r="C876" s="14"/>
      <c r="E876" s="3">
        <f>B876/$E$3*$F$3</f>
        <v>408.3300945300402</v>
      </c>
      <c r="F876" s="3"/>
      <c r="H876" s="4">
        <v>2445.60424496048</v>
      </c>
      <c r="L876" s="5"/>
      <c r="M876" s="5"/>
      <c r="N876" s="6">
        <v>2445.60424496048</v>
      </c>
      <c r="O876" s="7">
        <f t="shared" si="13"/>
        <v>836.3272380294779</v>
      </c>
      <c r="P876" s="5"/>
      <c r="Q876" s="5"/>
    </row>
    <row r="877" spans="1:17" s="2" customFormat="1" ht="13.5">
      <c r="A877" s="31" t="s">
        <v>680</v>
      </c>
      <c r="B877" s="13">
        <v>0</v>
      </c>
      <c r="C877" s="14"/>
      <c r="E877" s="3">
        <f>B877/$E$3*$F$3</f>
        <v>0</v>
      </c>
      <c r="F877" s="3"/>
      <c r="H877" s="4">
        <v>0</v>
      </c>
      <c r="L877" s="5"/>
      <c r="M877" s="5"/>
      <c r="N877" s="6">
        <v>0</v>
      </c>
      <c r="O877" s="7">
        <f t="shared" si="13"/>
        <v>0</v>
      </c>
      <c r="P877" s="5"/>
      <c r="Q877" s="5"/>
    </row>
    <row r="878" spans="1:17" s="2" customFormat="1" ht="13.5">
      <c r="A878" s="31" t="s">
        <v>681</v>
      </c>
      <c r="B878" s="13">
        <v>0</v>
      </c>
      <c r="C878" s="14"/>
      <c r="E878" s="3">
        <f>B878/$E$3*$F$3</f>
        <v>0</v>
      </c>
      <c r="F878" s="3"/>
      <c r="H878" s="4">
        <v>0</v>
      </c>
      <c r="L878" s="5"/>
      <c r="M878" s="5"/>
      <c r="N878" s="6">
        <v>0</v>
      </c>
      <c r="O878" s="7">
        <f t="shared" si="13"/>
        <v>0</v>
      </c>
      <c r="P878" s="5"/>
      <c r="Q878" s="5"/>
    </row>
    <row r="879" spans="1:17" s="2" customFormat="1" ht="13.5">
      <c r="A879" s="31" t="s">
        <v>682</v>
      </c>
      <c r="B879" s="13">
        <v>0</v>
      </c>
      <c r="C879" s="14"/>
      <c r="E879" s="3">
        <f>B879/$E$3*$F$3</f>
        <v>0</v>
      </c>
      <c r="F879" s="3"/>
      <c r="H879" s="4">
        <v>0</v>
      </c>
      <c r="L879" s="5"/>
      <c r="M879" s="5"/>
      <c r="N879" s="6">
        <v>0</v>
      </c>
      <c r="O879" s="7">
        <f t="shared" si="13"/>
        <v>0</v>
      </c>
      <c r="P879" s="5"/>
      <c r="Q879" s="5"/>
    </row>
    <row r="880" spans="1:17" s="2" customFormat="1" ht="13.5">
      <c r="A880" s="31" t="s">
        <v>683</v>
      </c>
      <c r="B880" s="13">
        <v>0</v>
      </c>
      <c r="C880" s="14"/>
      <c r="E880" s="3">
        <f>B880/$E$3*$F$3</f>
        <v>0</v>
      </c>
      <c r="F880" s="3"/>
      <c r="H880" s="4">
        <v>0</v>
      </c>
      <c r="L880" s="5"/>
      <c r="M880" s="5"/>
      <c r="N880" s="6">
        <v>0</v>
      </c>
      <c r="O880" s="7">
        <f t="shared" si="13"/>
        <v>0</v>
      </c>
      <c r="P880" s="5"/>
      <c r="Q880" s="5"/>
    </row>
    <row r="881" spans="1:17" s="2" customFormat="1" ht="13.5">
      <c r="A881" s="31" t="s">
        <v>684</v>
      </c>
      <c r="B881" s="13">
        <v>979.58313146715</v>
      </c>
      <c r="C881" s="14"/>
      <c r="E881" s="3">
        <f>B881/$E$3*$F$3</f>
        <v>478.2736403688852</v>
      </c>
      <c r="F881" s="3"/>
      <c r="H881" s="4">
        <v>2864.51589243026</v>
      </c>
      <c r="L881" s="5"/>
      <c r="M881" s="5"/>
      <c r="N881" s="6">
        <v>2864.51589243026</v>
      </c>
      <c r="O881" s="7">
        <f t="shared" si="13"/>
        <v>979.583131467151</v>
      </c>
      <c r="P881" s="5"/>
      <c r="Q881" s="5"/>
    </row>
    <row r="882" spans="1:17" s="2" customFormat="1" ht="13.5">
      <c r="A882" s="31" t="s">
        <v>685</v>
      </c>
      <c r="B882" s="13">
        <v>695.742783164073</v>
      </c>
      <c r="C882" s="14"/>
      <c r="E882" s="3">
        <f>B882/$E$3*$F$3</f>
        <v>339.69085723830676</v>
      </c>
      <c r="F882" s="3"/>
      <c r="H882" s="4">
        <v>2034.5044697046</v>
      </c>
      <c r="L882" s="5"/>
      <c r="M882" s="5"/>
      <c r="N882" s="6">
        <v>2034.5044697046</v>
      </c>
      <c r="O882" s="7">
        <f t="shared" si="13"/>
        <v>695.7427831640731</v>
      </c>
      <c r="P882" s="5"/>
      <c r="Q882" s="5"/>
    </row>
    <row r="883" spans="1:17" s="2" customFormat="1" ht="13.5">
      <c r="A883" s="31" t="s">
        <v>686</v>
      </c>
      <c r="B883" s="13">
        <v>398.545241999674</v>
      </c>
      <c r="C883" s="14"/>
      <c r="E883" s="3">
        <f>B883/$E$3*$F$3</f>
        <v>194.58653137217132</v>
      </c>
      <c r="F883" s="3"/>
      <c r="H883" s="4">
        <v>1165.4336859095</v>
      </c>
      <c r="L883" s="5"/>
      <c r="M883" s="5"/>
      <c r="N883" s="6">
        <v>1165.4336859095</v>
      </c>
      <c r="O883" s="7">
        <f t="shared" si="13"/>
        <v>398.5452419996747</v>
      </c>
      <c r="P883" s="5"/>
      <c r="Q883" s="5"/>
    </row>
    <row r="884" spans="1:17" s="2" customFormat="1" ht="13.5">
      <c r="A884" s="31" t="s">
        <v>687</v>
      </c>
      <c r="B884" s="13">
        <v>0</v>
      </c>
      <c r="C884" s="14"/>
      <c r="E884" s="3">
        <f>B884/$E$3*$F$3</f>
        <v>0</v>
      </c>
      <c r="F884" s="3"/>
      <c r="H884" s="4">
        <v>0</v>
      </c>
      <c r="L884" s="5"/>
      <c r="M884" s="5"/>
      <c r="N884" s="6">
        <v>0</v>
      </c>
      <c r="O884" s="7">
        <f t="shared" si="13"/>
        <v>0</v>
      </c>
      <c r="P884" s="5"/>
      <c r="Q884" s="5"/>
    </row>
    <row r="885" spans="1:17" s="2" customFormat="1" ht="13.5">
      <c r="A885" s="31" t="s">
        <v>688</v>
      </c>
      <c r="B885" s="13">
        <v>141.920174151539</v>
      </c>
      <c r="C885" s="14"/>
      <c r="E885" s="3">
        <f>B885/$E$3*$F$3</f>
        <v>69.29139156528947</v>
      </c>
      <c r="F885" s="3"/>
      <c r="H885" s="4">
        <v>415.005711362829</v>
      </c>
      <c r="L885" s="5"/>
      <c r="M885" s="5"/>
      <c r="N885" s="6">
        <v>415.005711362829</v>
      </c>
      <c r="O885" s="7">
        <f t="shared" si="13"/>
        <v>141.92017415153865</v>
      </c>
      <c r="P885" s="5"/>
      <c r="Q885" s="5"/>
    </row>
    <row r="886" spans="1:17" s="2" customFormat="1" ht="13.5">
      <c r="A886" s="31" t="s">
        <v>689</v>
      </c>
      <c r="B886" s="13">
        <v>0</v>
      </c>
      <c r="C886" s="14"/>
      <c r="E886" s="3">
        <f>B886/$E$3*$F$3</f>
        <v>0</v>
      </c>
      <c r="F886" s="3"/>
      <c r="H886" s="4">
        <v>0</v>
      </c>
      <c r="L886" s="5"/>
      <c r="M886" s="5"/>
      <c r="N886" s="6">
        <v>0</v>
      </c>
      <c r="O886" s="7">
        <f t="shared" si="13"/>
        <v>0</v>
      </c>
      <c r="P886" s="5"/>
      <c r="Q886" s="5"/>
    </row>
    <row r="887" spans="1:17" s="2" customFormat="1" ht="13.5">
      <c r="A887" s="31" t="s">
        <v>690</v>
      </c>
      <c r="B887" s="13">
        <v>0</v>
      </c>
      <c r="C887" s="14"/>
      <c r="E887" s="3">
        <f>B887/$E$3*$F$3</f>
        <v>0</v>
      </c>
      <c r="F887" s="3"/>
      <c r="H887" s="4">
        <v>0</v>
      </c>
      <c r="L887" s="5"/>
      <c r="M887" s="5"/>
      <c r="N887" s="6">
        <v>0</v>
      </c>
      <c r="O887" s="7">
        <f t="shared" si="13"/>
        <v>0</v>
      </c>
      <c r="P887" s="5"/>
      <c r="Q887" s="5"/>
    </row>
    <row r="888" spans="1:17" s="2" customFormat="1" ht="13.5">
      <c r="A888" s="31" t="s">
        <v>691</v>
      </c>
      <c r="B888" s="13">
        <v>155.27736701286</v>
      </c>
      <c r="C888" s="14"/>
      <c r="E888" s="3">
        <f>B888/$E$3*$F$3</f>
        <v>75.81293430084598</v>
      </c>
      <c r="F888" s="3"/>
      <c r="H888" s="4">
        <v>454.065072432272</v>
      </c>
      <c r="L888" s="5"/>
      <c r="M888" s="5"/>
      <c r="N888" s="6">
        <v>454.065072432272</v>
      </c>
      <c r="O888" s="7">
        <f t="shared" si="13"/>
        <v>155.27736701286003</v>
      </c>
      <c r="P888" s="5"/>
      <c r="Q888" s="5"/>
    </row>
    <row r="889" spans="1:17" s="2" customFormat="1" ht="13.5">
      <c r="A889" s="31" t="s">
        <v>692</v>
      </c>
      <c r="B889" s="13">
        <v>371.162996633965</v>
      </c>
      <c r="C889" s="14"/>
      <c r="E889" s="3">
        <f>B889/$E$3*$F$3</f>
        <v>181.21736876428005</v>
      </c>
      <c r="F889" s="3"/>
      <c r="H889" s="4">
        <v>1085.36199571714</v>
      </c>
      <c r="L889" s="5"/>
      <c r="M889" s="5"/>
      <c r="N889" s="6">
        <v>1085.36199571714</v>
      </c>
      <c r="O889" s="7">
        <f t="shared" si="13"/>
        <v>371.16299663396524</v>
      </c>
      <c r="P889" s="5"/>
      <c r="Q889" s="5"/>
    </row>
    <row r="890" spans="1:17" s="2" customFormat="1" ht="13.5">
      <c r="A890" s="31" t="s">
        <v>693</v>
      </c>
      <c r="B890" s="13">
        <v>0</v>
      </c>
      <c r="C890" s="14"/>
      <c r="E890" s="3">
        <f>B890/$E$3*$F$3</f>
        <v>0</v>
      </c>
      <c r="F890" s="3"/>
      <c r="H890" s="4">
        <v>0</v>
      </c>
      <c r="L890" s="5"/>
      <c r="M890" s="5"/>
      <c r="N890" s="6">
        <v>0</v>
      </c>
      <c r="O890" s="7">
        <f t="shared" si="13"/>
        <v>0</v>
      </c>
      <c r="P890" s="5"/>
      <c r="Q890" s="5"/>
    </row>
    <row r="891" spans="1:17" s="2" customFormat="1" ht="13.5">
      <c r="A891" s="31" t="s">
        <v>694</v>
      </c>
      <c r="B891" s="13">
        <v>9.68396482445793</v>
      </c>
      <c r="C891" s="14"/>
      <c r="E891" s="3">
        <f>B891/$E$3*$F$3</f>
        <v>4.728118483278564</v>
      </c>
      <c r="F891" s="3"/>
      <c r="H891" s="4">
        <v>28.318036775346</v>
      </c>
      <c r="L891" s="5"/>
      <c r="M891" s="5"/>
      <c r="N891" s="6">
        <v>28.318036775346</v>
      </c>
      <c r="O891" s="7">
        <f t="shared" si="13"/>
        <v>9.683964824457938</v>
      </c>
      <c r="P891" s="5"/>
      <c r="Q891" s="5"/>
    </row>
    <row r="892" spans="1:17" s="2" customFormat="1" ht="13.5">
      <c r="A892" s="31" t="s">
        <v>695</v>
      </c>
      <c r="B892" s="13">
        <v>252.450945078972</v>
      </c>
      <c r="C892" s="14"/>
      <c r="E892" s="3">
        <f>B892/$E$3*$F$3</f>
        <v>123.25715770202038</v>
      </c>
      <c r="F892" s="3"/>
      <c r="H892" s="4">
        <v>738.221924212468</v>
      </c>
      <c r="L892" s="5"/>
      <c r="M892" s="5"/>
      <c r="N892" s="6">
        <v>738.221924212468</v>
      </c>
      <c r="O892" s="7">
        <f t="shared" si="13"/>
        <v>252.45094507897244</v>
      </c>
      <c r="P892" s="5"/>
      <c r="Q892" s="5"/>
    </row>
    <row r="893" spans="1:17" s="2" customFormat="1" ht="13.5">
      <c r="A893" s="31" t="s">
        <v>696</v>
      </c>
      <c r="B893" s="13">
        <v>11.6875437536561</v>
      </c>
      <c r="C893" s="14"/>
      <c r="E893" s="3">
        <f>B893/$E$3*$F$3</f>
        <v>5.706349893612049</v>
      </c>
      <c r="F893" s="3"/>
      <c r="H893" s="4">
        <v>34.1769409357624</v>
      </c>
      <c r="L893" s="5"/>
      <c r="M893" s="5"/>
      <c r="N893" s="6">
        <v>34.1769409357624</v>
      </c>
      <c r="O893" s="7">
        <f t="shared" si="13"/>
        <v>11.68754375365613</v>
      </c>
      <c r="P893" s="5"/>
      <c r="Q893" s="5"/>
    </row>
    <row r="894" spans="1:17" s="2" customFormat="1" ht="13.5">
      <c r="A894" s="31" t="s">
        <v>697</v>
      </c>
      <c r="B894" s="13">
        <v>0</v>
      </c>
      <c r="C894" s="14"/>
      <c r="E894" s="3">
        <f>B894/$E$3*$F$3</f>
        <v>0</v>
      </c>
      <c r="F894" s="3"/>
      <c r="H894" s="4">
        <v>0</v>
      </c>
      <c r="L894" s="5"/>
      <c r="M894" s="5"/>
      <c r="N894" s="6">
        <v>0</v>
      </c>
      <c r="O894" s="7">
        <f t="shared" si="13"/>
        <v>0</v>
      </c>
      <c r="P894" s="5"/>
      <c r="Q894" s="5"/>
    </row>
    <row r="895" spans="1:17" s="2" customFormat="1" ht="13.5">
      <c r="A895" s="31" t="s">
        <v>698</v>
      </c>
      <c r="B895" s="13">
        <v>97.3405429768789</v>
      </c>
      <c r="C895" s="14"/>
      <c r="E895" s="3">
        <f>B895/$E$3*$F$3</f>
        <v>47.52574268536903</v>
      </c>
      <c r="F895" s="3"/>
      <c r="H895" s="4">
        <v>284.645093793564</v>
      </c>
      <c r="L895" s="5"/>
      <c r="M895" s="5"/>
      <c r="N895" s="6">
        <v>284.645093793564</v>
      </c>
      <c r="O895" s="7">
        <f t="shared" si="13"/>
        <v>97.3405429768789</v>
      </c>
      <c r="P895" s="5"/>
      <c r="Q895" s="5"/>
    </row>
    <row r="896" spans="1:17" s="2" customFormat="1" ht="13.5">
      <c r="A896" s="31" t="s">
        <v>699</v>
      </c>
      <c r="B896" s="13">
        <v>545.975258206508</v>
      </c>
      <c r="C896" s="14"/>
      <c r="E896" s="3">
        <f>B896/$E$3*$F$3</f>
        <v>266.5680593158779</v>
      </c>
      <c r="F896" s="3"/>
      <c r="H896" s="4">
        <v>1596.55138371347</v>
      </c>
      <c r="L896" s="5"/>
      <c r="M896" s="5"/>
      <c r="N896" s="6">
        <v>1596.55138371347</v>
      </c>
      <c r="O896" s="7">
        <f t="shared" si="13"/>
        <v>545.975258206507</v>
      </c>
      <c r="P896" s="5"/>
      <c r="Q896" s="5"/>
    </row>
    <row r="897" spans="1:17" s="2" customFormat="1" ht="13.5">
      <c r="A897" s="31" t="s">
        <v>700</v>
      </c>
      <c r="B897" s="13">
        <v>111.365595481266</v>
      </c>
      <c r="C897" s="14"/>
      <c r="E897" s="3">
        <f>B897/$E$3*$F$3</f>
        <v>54.37336255770338</v>
      </c>
      <c r="F897" s="3"/>
      <c r="H897" s="4">
        <v>325.657422916479</v>
      </c>
      <c r="L897" s="5"/>
      <c r="M897" s="5"/>
      <c r="N897" s="6">
        <v>325.657422916479</v>
      </c>
      <c r="O897" s="7">
        <f t="shared" si="13"/>
        <v>111.3655954812663</v>
      </c>
      <c r="P897" s="5"/>
      <c r="Q897" s="5"/>
    </row>
    <row r="898" spans="1:17" s="2" customFormat="1" ht="13.5">
      <c r="A898" s="31" t="s">
        <v>701</v>
      </c>
      <c r="B898" s="13">
        <v>434.609662725241</v>
      </c>
      <c r="C898" s="14"/>
      <c r="E898" s="3">
        <f>B898/$E$3*$F$3</f>
        <v>212.19469675817402</v>
      </c>
      <c r="F898" s="3"/>
      <c r="H898" s="4">
        <v>1270.89396079699</v>
      </c>
      <c r="L898" s="5"/>
      <c r="M898" s="5"/>
      <c r="N898" s="6">
        <v>1270.89396079699</v>
      </c>
      <c r="O898" s="7">
        <f t="shared" si="13"/>
        <v>434.60966272524036</v>
      </c>
      <c r="P898" s="5"/>
      <c r="Q898" s="5"/>
    </row>
    <row r="899" spans="1:17" s="2" customFormat="1" ht="13.5">
      <c r="A899" s="31" t="s">
        <v>702</v>
      </c>
      <c r="B899" s="13">
        <v>929.827588058728</v>
      </c>
      <c r="C899" s="14"/>
      <c r="E899" s="3">
        <f>B899/$E$3*$F$3</f>
        <v>453.98089367893664</v>
      </c>
      <c r="F899" s="3"/>
      <c r="H899" s="4">
        <v>2719.01977244658</v>
      </c>
      <c r="L899" s="5"/>
      <c r="M899" s="5"/>
      <c r="N899" s="6">
        <v>2719.01977244658</v>
      </c>
      <c r="O899" s="7">
        <f t="shared" si="13"/>
        <v>929.8275880587273</v>
      </c>
      <c r="P899" s="5"/>
      <c r="Q899" s="5"/>
    </row>
    <row r="900" spans="1:17" s="2" customFormat="1" ht="13.5">
      <c r="A900" s="31" t="s">
        <v>703</v>
      </c>
      <c r="B900" s="13">
        <v>0</v>
      </c>
      <c r="C900" s="14"/>
      <c r="E900" s="3">
        <f>B900/$E$3*$F$3</f>
        <v>0</v>
      </c>
      <c r="F900" s="3"/>
      <c r="H900" s="4">
        <v>0</v>
      </c>
      <c r="L900" s="5"/>
      <c r="M900" s="5"/>
      <c r="N900" s="6">
        <v>0</v>
      </c>
      <c r="O900" s="7">
        <f t="shared" si="13"/>
        <v>0</v>
      </c>
      <c r="P900" s="5"/>
      <c r="Q900" s="5"/>
    </row>
    <row r="901" spans="1:17" s="2" customFormat="1" ht="13.5">
      <c r="A901" s="31" t="s">
        <v>704</v>
      </c>
      <c r="B901" s="13">
        <v>929.827588058728</v>
      </c>
      <c r="C901" s="14"/>
      <c r="E901" s="3">
        <f>B901/$E$3*$F$3</f>
        <v>453.98089367893664</v>
      </c>
      <c r="F901" s="3"/>
      <c r="H901" s="4">
        <v>2719.01977244658</v>
      </c>
      <c r="L901" s="5"/>
      <c r="M901" s="5"/>
      <c r="N901" s="6">
        <v>2719.01977244658</v>
      </c>
      <c r="O901" s="7">
        <f t="shared" si="13"/>
        <v>929.8275880587273</v>
      </c>
      <c r="P901" s="5"/>
      <c r="Q901" s="5"/>
    </row>
    <row r="902" spans="1:17" s="2" customFormat="1" ht="14.25">
      <c r="A902" s="31" t="s">
        <v>705</v>
      </c>
      <c r="B902" s="13">
        <f>B903+B926+B936+B946+B951+B958+B963</f>
        <v>7567.1</v>
      </c>
      <c r="C902" s="14"/>
      <c r="E902" s="3">
        <f>B902/$E$3*$F$3</f>
        <v>3694.576139357253</v>
      </c>
      <c r="F902" s="3"/>
      <c r="H902" s="4">
        <v>15673.5451131406</v>
      </c>
      <c r="L902" s="5"/>
      <c r="M902" s="5"/>
      <c r="N902" s="6">
        <v>15673.5451131406</v>
      </c>
      <c r="O902" s="28">
        <v>7567.1</v>
      </c>
      <c r="P902" s="5"/>
      <c r="Q902" s="5"/>
    </row>
    <row r="903" spans="1:17" s="2" customFormat="1" ht="13.5">
      <c r="A903" s="31" t="s">
        <v>706</v>
      </c>
      <c r="B903" s="13">
        <v>2581.84681016759</v>
      </c>
      <c r="C903" s="14"/>
      <c r="E903" s="3">
        <f>B903/$E$3*$F$3</f>
        <v>1260.5660848040613</v>
      </c>
      <c r="F903" s="3"/>
      <c r="H903" s="4">
        <v>5347.71477242008</v>
      </c>
      <c r="L903" s="5"/>
      <c r="M903" s="5"/>
      <c r="N903" s="6">
        <v>5347.71477242008</v>
      </c>
      <c r="O903" s="7">
        <f aca="true" t="shared" si="14" ref="O903:O965">N903/$N$902*$O$902</f>
        <v>2581.846810167597</v>
      </c>
      <c r="P903" s="5"/>
      <c r="Q903" s="5"/>
    </row>
    <row r="904" spans="1:17" s="2" customFormat="1" ht="13.5">
      <c r="A904" s="31" t="s">
        <v>10</v>
      </c>
      <c r="B904" s="13">
        <v>622.53788237493</v>
      </c>
      <c r="C904" s="14"/>
      <c r="E904" s="3">
        <f>B904/$E$3*$F$3</f>
        <v>303.94914908860835</v>
      </c>
      <c r="F904" s="3"/>
      <c r="H904" s="4">
        <v>1289.44715730498</v>
      </c>
      <c r="L904" s="5"/>
      <c r="M904" s="5"/>
      <c r="N904" s="6">
        <v>1289.44715730498</v>
      </c>
      <c r="O904" s="7">
        <f t="shared" si="14"/>
        <v>622.5378823749321</v>
      </c>
      <c r="P904" s="5"/>
      <c r="Q904" s="5"/>
    </row>
    <row r="905" spans="1:17" s="2" customFormat="1" ht="13.5">
      <c r="A905" s="31" t="s">
        <v>12</v>
      </c>
      <c r="B905" s="13">
        <v>79.9092548750857</v>
      </c>
      <c r="C905" s="14"/>
      <c r="E905" s="3">
        <f>B905/$E$3*$F$3</f>
        <v>39.015055486951255</v>
      </c>
      <c r="F905" s="3"/>
      <c r="H905" s="4">
        <v>165.514042531764</v>
      </c>
      <c r="L905" s="5"/>
      <c r="M905" s="5"/>
      <c r="N905" s="6">
        <v>165.514042531764</v>
      </c>
      <c r="O905" s="7">
        <f t="shared" si="14"/>
        <v>79.90925487508603</v>
      </c>
      <c r="P905" s="5"/>
      <c r="Q905" s="5"/>
    </row>
    <row r="906" spans="1:17" s="2" customFormat="1" ht="13.5">
      <c r="A906" s="31" t="s">
        <v>14</v>
      </c>
      <c r="B906" s="13">
        <v>0</v>
      </c>
      <c r="C906" s="14"/>
      <c r="E906" s="3">
        <f>B906/$E$3*$F$3</f>
        <v>0</v>
      </c>
      <c r="F906" s="3"/>
      <c r="H906" s="4">
        <v>0</v>
      </c>
      <c r="L906" s="5"/>
      <c r="M906" s="5"/>
      <c r="N906" s="6">
        <v>0</v>
      </c>
      <c r="O906" s="7">
        <f t="shared" si="14"/>
        <v>0</v>
      </c>
      <c r="P906" s="5"/>
      <c r="Q906" s="5"/>
    </row>
    <row r="907" spans="1:17" s="2" customFormat="1" ht="13.5">
      <c r="A907" s="31" t="s">
        <v>707</v>
      </c>
      <c r="B907" s="13">
        <v>1220.08939006915</v>
      </c>
      <c r="C907" s="14"/>
      <c r="E907" s="3">
        <f>B907/$E$3*$F$3</f>
        <v>595.6989002963389</v>
      </c>
      <c r="F907" s="3"/>
      <c r="H907" s="4">
        <v>2527.14066119295</v>
      </c>
      <c r="L907" s="5"/>
      <c r="M907" s="5"/>
      <c r="N907" s="6">
        <v>2527.14066119295</v>
      </c>
      <c r="O907" s="7">
        <f t="shared" si="14"/>
        <v>1220.0893900691597</v>
      </c>
      <c r="P907" s="5"/>
      <c r="Q907" s="5"/>
    </row>
    <row r="908" spans="1:17" s="2" customFormat="1" ht="13.5">
      <c r="A908" s="31" t="s">
        <v>708</v>
      </c>
      <c r="B908" s="13">
        <v>437.261556912342</v>
      </c>
      <c r="C908" s="14"/>
      <c r="E908" s="3">
        <f>B908/$E$3*$F$3</f>
        <v>213.4894629153232</v>
      </c>
      <c r="F908" s="3"/>
      <c r="H908" s="4">
        <v>905.688934797704</v>
      </c>
      <c r="L908" s="5"/>
      <c r="M908" s="5"/>
      <c r="N908" s="6">
        <v>905.688934797704</v>
      </c>
      <c r="O908" s="7">
        <f t="shared" si="14"/>
        <v>437.2615569123431</v>
      </c>
      <c r="P908" s="5"/>
      <c r="Q908" s="5"/>
    </row>
    <row r="909" spans="1:17" s="2" customFormat="1" ht="13.5">
      <c r="A909" s="31" t="s">
        <v>709</v>
      </c>
      <c r="B909" s="13">
        <v>0</v>
      </c>
      <c r="C909" s="14"/>
      <c r="E909" s="3">
        <f>B909/$E$3*$F$3</f>
        <v>0</v>
      </c>
      <c r="F909" s="3"/>
      <c r="H909" s="4">
        <v>0</v>
      </c>
      <c r="L909" s="5"/>
      <c r="M909" s="5"/>
      <c r="N909" s="6">
        <v>0</v>
      </c>
      <c r="O909" s="7">
        <f t="shared" si="14"/>
        <v>0</v>
      </c>
      <c r="P909" s="5"/>
      <c r="Q909" s="5"/>
    </row>
    <row r="910" spans="1:17" s="2" customFormat="1" ht="13.5">
      <c r="A910" s="31" t="s">
        <v>710</v>
      </c>
      <c r="B910" s="13">
        <v>10.3717026976512</v>
      </c>
      <c r="C910" s="14"/>
      <c r="E910" s="3">
        <f>B910/$E$3*$F$3</f>
        <v>5.063901007155896</v>
      </c>
      <c r="F910" s="3"/>
      <c r="H910" s="4">
        <v>21.4826485881935</v>
      </c>
      <c r="L910" s="5"/>
      <c r="M910" s="5"/>
      <c r="N910" s="6">
        <v>21.4826485881935</v>
      </c>
      <c r="O910" s="7">
        <f t="shared" si="14"/>
        <v>10.371702697651257</v>
      </c>
      <c r="P910" s="5"/>
      <c r="Q910" s="5"/>
    </row>
    <row r="911" spans="1:17" s="2" customFormat="1" ht="13.5">
      <c r="A911" s="31" t="s">
        <v>711</v>
      </c>
      <c r="B911" s="13">
        <v>0</v>
      </c>
      <c r="C911" s="14"/>
      <c r="E911" s="3">
        <f>B911/$E$3*$F$3</f>
        <v>0</v>
      </c>
      <c r="F911" s="3"/>
      <c r="H911" s="4">
        <v>0</v>
      </c>
      <c r="L911" s="5"/>
      <c r="M911" s="5"/>
      <c r="N911" s="6">
        <v>0</v>
      </c>
      <c r="O911" s="7">
        <f t="shared" si="14"/>
        <v>0</v>
      </c>
      <c r="P911" s="5"/>
      <c r="Q911" s="5"/>
    </row>
    <row r="912" spans="1:17" s="2" customFormat="1" ht="13.5">
      <c r="A912" s="31" t="s">
        <v>712</v>
      </c>
      <c r="B912" s="13">
        <v>211.677023238428</v>
      </c>
      <c r="C912" s="14"/>
      <c r="E912" s="3">
        <f>B912/$E$3*$F$3</f>
        <v>103.3496160096823</v>
      </c>
      <c r="F912" s="3"/>
      <c r="H912" s="4">
        <v>438.441328004495</v>
      </c>
      <c r="L912" s="5"/>
      <c r="M912" s="5"/>
      <c r="N912" s="6">
        <v>438.441328004495</v>
      </c>
      <c r="O912" s="7">
        <f t="shared" si="14"/>
        <v>211.6770232384281</v>
      </c>
      <c r="P912" s="5"/>
      <c r="Q912" s="5"/>
    </row>
    <row r="913" spans="1:17" s="2" customFormat="1" ht="13.5">
      <c r="A913" s="31" t="s">
        <v>713</v>
      </c>
      <c r="B913" s="13">
        <v>0</v>
      </c>
      <c r="C913" s="14"/>
      <c r="E913" s="3">
        <f>B913/$E$3*$F$3</f>
        <v>0</v>
      </c>
      <c r="F913" s="3"/>
      <c r="H913" s="4">
        <v>0</v>
      </c>
      <c r="L913" s="5"/>
      <c r="M913" s="5"/>
      <c r="N913" s="6">
        <v>0</v>
      </c>
      <c r="O913" s="7">
        <f t="shared" si="14"/>
        <v>0</v>
      </c>
      <c r="P913" s="5"/>
      <c r="Q913" s="5"/>
    </row>
    <row r="914" spans="1:17" s="2" customFormat="1" ht="13.5">
      <c r="A914" s="31" t="s">
        <v>714</v>
      </c>
      <c r="B914" s="13">
        <v>0</v>
      </c>
      <c r="C914" s="14"/>
      <c r="E914" s="3">
        <f>B914/$E$3*$F$3</f>
        <v>0</v>
      </c>
      <c r="F914" s="3"/>
      <c r="H914" s="4">
        <v>0</v>
      </c>
      <c r="L914" s="5"/>
      <c r="M914" s="5"/>
      <c r="N914" s="6">
        <v>0</v>
      </c>
      <c r="O914" s="7">
        <f t="shared" si="14"/>
        <v>0</v>
      </c>
      <c r="P914" s="5"/>
      <c r="Q914" s="5"/>
    </row>
    <row r="915" spans="1:17" s="2" customFormat="1" ht="13.5">
      <c r="A915" s="31" t="s">
        <v>715</v>
      </c>
      <c r="B915" s="13">
        <v>0</v>
      </c>
      <c r="C915" s="14"/>
      <c r="E915" s="3">
        <f>B915/$E$3*$F$3</f>
        <v>0</v>
      </c>
      <c r="F915" s="3"/>
      <c r="H915" s="4">
        <v>0</v>
      </c>
      <c r="L915" s="5"/>
      <c r="M915" s="5"/>
      <c r="N915" s="6">
        <v>0</v>
      </c>
      <c r="O915" s="7">
        <f t="shared" si="14"/>
        <v>0</v>
      </c>
      <c r="P915" s="5"/>
      <c r="Q915" s="5"/>
    </row>
    <row r="916" spans="1:17" s="2" customFormat="1" ht="13.5">
      <c r="A916" s="31" t="s">
        <v>716</v>
      </c>
      <c r="B916" s="13">
        <v>0</v>
      </c>
      <c r="C916" s="14"/>
      <c r="E916" s="3">
        <f>B916/$E$3*$F$3</f>
        <v>0</v>
      </c>
      <c r="F916" s="3"/>
      <c r="H916" s="4">
        <v>0</v>
      </c>
      <c r="L916" s="5"/>
      <c r="M916" s="5"/>
      <c r="N916" s="6">
        <v>0</v>
      </c>
      <c r="O916" s="7">
        <f t="shared" si="14"/>
        <v>0</v>
      </c>
      <c r="P916" s="5"/>
      <c r="Q916" s="5"/>
    </row>
    <row r="917" spans="1:17" s="2" customFormat="1" ht="13.5">
      <c r="A917" s="31" t="s">
        <v>717</v>
      </c>
      <c r="B917" s="13">
        <v>0</v>
      </c>
      <c r="C917" s="14"/>
      <c r="E917" s="3">
        <f>B917/$E$3*$F$3</f>
        <v>0</v>
      </c>
      <c r="F917" s="3"/>
      <c r="H917" s="4">
        <v>0</v>
      </c>
      <c r="L917" s="5"/>
      <c r="M917" s="5"/>
      <c r="N917" s="6">
        <v>0</v>
      </c>
      <c r="O917" s="7">
        <f t="shared" si="14"/>
        <v>0</v>
      </c>
      <c r="P917" s="5"/>
      <c r="Q917" s="5"/>
    </row>
    <row r="918" spans="1:17" s="2" customFormat="1" ht="13.5">
      <c r="A918" s="31" t="s">
        <v>718</v>
      </c>
      <c r="B918" s="13">
        <v>0</v>
      </c>
      <c r="C918" s="14"/>
      <c r="E918" s="3">
        <f>B918/$E$3*$F$3</f>
        <v>0</v>
      </c>
      <c r="F918" s="3"/>
      <c r="H918" s="4">
        <v>0</v>
      </c>
      <c r="L918" s="5"/>
      <c r="M918" s="5"/>
      <c r="N918" s="6">
        <v>0</v>
      </c>
      <c r="O918" s="7">
        <f t="shared" si="14"/>
        <v>0</v>
      </c>
      <c r="P918" s="5"/>
      <c r="Q918" s="5"/>
    </row>
    <row r="919" spans="1:17" s="2" customFormat="1" ht="13.5">
      <c r="A919" s="31" t="s">
        <v>719</v>
      </c>
      <c r="B919" s="13">
        <v>0</v>
      </c>
      <c r="C919" s="14"/>
      <c r="E919" s="3">
        <f>B919/$E$3*$F$3</f>
        <v>0</v>
      </c>
      <c r="F919" s="3"/>
      <c r="H919" s="4">
        <v>0</v>
      </c>
      <c r="L919" s="5"/>
      <c r="M919" s="5"/>
      <c r="N919" s="6">
        <v>0</v>
      </c>
      <c r="O919" s="7">
        <f t="shared" si="14"/>
        <v>0</v>
      </c>
      <c r="P919" s="5"/>
      <c r="Q919" s="5"/>
    </row>
    <row r="920" spans="1:17" s="2" customFormat="1" ht="13.5">
      <c r="A920" s="31" t="s">
        <v>720</v>
      </c>
      <c r="B920" s="13">
        <v>0</v>
      </c>
      <c r="C920" s="14"/>
      <c r="E920" s="3">
        <f>B920/$E$3*$F$3</f>
        <v>0</v>
      </c>
      <c r="F920" s="3"/>
      <c r="H920" s="4">
        <v>0</v>
      </c>
      <c r="L920" s="5"/>
      <c r="M920" s="5"/>
      <c r="N920" s="6">
        <v>0</v>
      </c>
      <c r="O920" s="7">
        <f t="shared" si="14"/>
        <v>0</v>
      </c>
      <c r="P920" s="5"/>
      <c r="Q920" s="5"/>
    </row>
    <row r="921" spans="1:17" s="2" customFormat="1" ht="13.5">
      <c r="A921" s="31" t="s">
        <v>721</v>
      </c>
      <c r="B921" s="13">
        <v>0</v>
      </c>
      <c r="C921" s="14"/>
      <c r="E921" s="3">
        <f>B921/$E$3*$F$3</f>
        <v>0</v>
      </c>
      <c r="F921" s="3"/>
      <c r="H921" s="4">
        <v>0</v>
      </c>
      <c r="L921" s="5"/>
      <c r="M921" s="5"/>
      <c r="N921" s="6">
        <v>0</v>
      </c>
      <c r="O921" s="7">
        <f t="shared" si="14"/>
        <v>0</v>
      </c>
      <c r="P921" s="5"/>
      <c r="Q921" s="5"/>
    </row>
    <row r="922" spans="1:17" s="2" customFormat="1" ht="13.5">
      <c r="A922" s="31" t="s">
        <v>722</v>
      </c>
      <c r="B922" s="13">
        <v>0</v>
      </c>
      <c r="C922" s="14"/>
      <c r="E922" s="3">
        <f>B922/$E$3*$F$3</f>
        <v>0</v>
      </c>
      <c r="F922" s="3"/>
      <c r="H922" s="4">
        <v>0</v>
      </c>
      <c r="L922" s="5"/>
      <c r="M922" s="5"/>
      <c r="N922" s="6">
        <v>0</v>
      </c>
      <c r="O922" s="7">
        <f t="shared" si="14"/>
        <v>0</v>
      </c>
      <c r="P922" s="5"/>
      <c r="Q922" s="5"/>
    </row>
    <row r="923" spans="1:17" s="2" customFormat="1" ht="13.5">
      <c r="A923" s="31" t="s">
        <v>723</v>
      </c>
      <c r="B923" s="13">
        <v>0</v>
      </c>
      <c r="C923" s="14"/>
      <c r="E923" s="3">
        <f>B923/$E$3*$F$3</f>
        <v>0</v>
      </c>
      <c r="F923" s="3"/>
      <c r="H923" s="4">
        <v>0</v>
      </c>
      <c r="L923" s="5"/>
      <c r="M923" s="5"/>
      <c r="N923" s="6">
        <v>0</v>
      </c>
      <c r="O923" s="7">
        <f t="shared" si="14"/>
        <v>0</v>
      </c>
      <c r="P923" s="5"/>
      <c r="Q923" s="5"/>
    </row>
    <row r="924" spans="1:17" s="2" customFormat="1" ht="13.5">
      <c r="A924" s="31" t="s">
        <v>724</v>
      </c>
      <c r="B924" s="13">
        <v>0</v>
      </c>
      <c r="C924" s="14"/>
      <c r="E924" s="3">
        <f>B924/$E$3*$F$3</f>
        <v>0</v>
      </c>
      <c r="F924" s="3"/>
      <c r="H924" s="4">
        <v>0</v>
      </c>
      <c r="L924" s="5"/>
      <c r="M924" s="5"/>
      <c r="N924" s="6">
        <v>0</v>
      </c>
      <c r="O924" s="7">
        <f t="shared" si="14"/>
        <v>0</v>
      </c>
      <c r="P924" s="5"/>
      <c r="Q924" s="5"/>
    </row>
    <row r="925" spans="1:17" s="2" customFormat="1" ht="13.5">
      <c r="A925" s="31" t="s">
        <v>725</v>
      </c>
      <c r="B925" s="13">
        <v>0</v>
      </c>
      <c r="C925" s="14"/>
      <c r="E925" s="3">
        <f>B925/$E$3*$F$3</f>
        <v>0</v>
      </c>
      <c r="F925" s="3"/>
      <c r="H925" s="4">
        <v>0</v>
      </c>
      <c r="L925" s="5"/>
      <c r="M925" s="5"/>
      <c r="N925" s="6">
        <v>0</v>
      </c>
      <c r="O925" s="7">
        <f t="shared" si="14"/>
        <v>0</v>
      </c>
      <c r="P925" s="5"/>
      <c r="Q925" s="5"/>
    </row>
    <row r="926" spans="1:17" s="2" customFormat="1" ht="13.5">
      <c r="A926" s="31" t="s">
        <v>726</v>
      </c>
      <c r="B926" s="13">
        <v>797.913946171578</v>
      </c>
      <c r="C926" s="14"/>
      <c r="E926" s="3">
        <f>B926/$E$3*$F$3</f>
        <v>389.5751115732446</v>
      </c>
      <c r="F926" s="3"/>
      <c r="H926" s="4">
        <v>1652.6992152508</v>
      </c>
      <c r="L926" s="5"/>
      <c r="M926" s="5"/>
      <c r="N926" s="6">
        <v>1652.6992152508</v>
      </c>
      <c r="O926" s="7">
        <f t="shared" si="14"/>
        <v>797.913946171582</v>
      </c>
      <c r="P926" s="5"/>
      <c r="Q926" s="5"/>
    </row>
    <row r="927" spans="1:17" s="2" customFormat="1" ht="13.5">
      <c r="A927" s="31" t="s">
        <v>10</v>
      </c>
      <c r="B927" s="13">
        <v>0</v>
      </c>
      <c r="C927" s="14"/>
      <c r="E927" s="3">
        <f>B927/$E$3*$F$3</f>
        <v>0</v>
      </c>
      <c r="F927" s="3"/>
      <c r="H927" s="4">
        <v>0</v>
      </c>
      <c r="L927" s="5"/>
      <c r="M927" s="5"/>
      <c r="N927" s="6">
        <v>0</v>
      </c>
      <c r="O927" s="7">
        <f t="shared" si="14"/>
        <v>0</v>
      </c>
      <c r="P927" s="5"/>
      <c r="Q927" s="5"/>
    </row>
    <row r="928" spans="1:17" s="2" customFormat="1" ht="13.5">
      <c r="A928" s="31" t="s">
        <v>12</v>
      </c>
      <c r="B928" s="13">
        <v>0</v>
      </c>
      <c r="C928" s="14"/>
      <c r="E928" s="3">
        <f>B928/$E$3*$F$3</f>
        <v>0</v>
      </c>
      <c r="F928" s="3"/>
      <c r="H928" s="4">
        <v>0</v>
      </c>
      <c r="L928" s="5"/>
      <c r="M928" s="5"/>
      <c r="N928" s="6">
        <v>0</v>
      </c>
      <c r="O928" s="7">
        <f t="shared" si="14"/>
        <v>0</v>
      </c>
      <c r="P928" s="5"/>
      <c r="Q928" s="5"/>
    </row>
    <row r="929" spans="1:17" s="2" customFormat="1" ht="13.5">
      <c r="A929" s="31" t="s">
        <v>14</v>
      </c>
      <c r="B929" s="13">
        <v>0</v>
      </c>
      <c r="C929" s="14"/>
      <c r="E929" s="3">
        <f>B929/$E$3*$F$3</f>
        <v>0</v>
      </c>
      <c r="F929" s="3"/>
      <c r="H929" s="4">
        <v>0</v>
      </c>
      <c r="L929" s="5"/>
      <c r="M929" s="5"/>
      <c r="N929" s="6">
        <v>0</v>
      </c>
      <c r="O929" s="7">
        <f t="shared" si="14"/>
        <v>0</v>
      </c>
      <c r="P929" s="5"/>
      <c r="Q929" s="5"/>
    </row>
    <row r="930" spans="1:17" s="2" customFormat="1" ht="13.5">
      <c r="A930" s="31" t="s">
        <v>727</v>
      </c>
      <c r="B930" s="13">
        <v>0</v>
      </c>
      <c r="C930" s="14"/>
      <c r="E930" s="3">
        <f>B930/$E$3*$F$3</f>
        <v>0</v>
      </c>
      <c r="F930" s="3"/>
      <c r="H930" s="4">
        <v>0</v>
      </c>
      <c r="L930" s="5"/>
      <c r="M930" s="5"/>
      <c r="N930" s="6">
        <v>0</v>
      </c>
      <c r="O930" s="7">
        <f t="shared" si="14"/>
        <v>0</v>
      </c>
      <c r="P930" s="5"/>
      <c r="Q930" s="5"/>
    </row>
    <row r="931" spans="1:17" s="2" customFormat="1" ht="13.5">
      <c r="A931" s="31" t="s">
        <v>728</v>
      </c>
      <c r="B931" s="13">
        <v>0</v>
      </c>
      <c r="C931" s="14"/>
      <c r="E931" s="3">
        <f>B931/$E$3*$F$3</f>
        <v>0</v>
      </c>
      <c r="F931" s="3"/>
      <c r="H931" s="4">
        <v>0</v>
      </c>
      <c r="L931" s="5"/>
      <c r="M931" s="5"/>
      <c r="N931" s="6">
        <v>0</v>
      </c>
      <c r="O931" s="7">
        <f t="shared" si="14"/>
        <v>0</v>
      </c>
      <c r="P931" s="5"/>
      <c r="Q931" s="5"/>
    </row>
    <row r="932" spans="1:17" s="2" customFormat="1" ht="13.5">
      <c r="A932" s="31" t="s">
        <v>729</v>
      </c>
      <c r="B932" s="13">
        <v>0</v>
      </c>
      <c r="C932" s="14"/>
      <c r="E932" s="3">
        <f>B932/$E$3*$F$3</f>
        <v>0</v>
      </c>
      <c r="F932" s="3"/>
      <c r="H932" s="4">
        <v>0</v>
      </c>
      <c r="L932" s="5"/>
      <c r="M932" s="5"/>
      <c r="N932" s="6">
        <v>0</v>
      </c>
      <c r="O932" s="7">
        <f t="shared" si="14"/>
        <v>0</v>
      </c>
      <c r="P932" s="5"/>
      <c r="Q932" s="5"/>
    </row>
    <row r="933" spans="1:17" s="2" customFormat="1" ht="13.5">
      <c r="A933" s="31" t="s">
        <v>730</v>
      </c>
      <c r="B933" s="13">
        <v>0</v>
      </c>
      <c r="C933" s="14"/>
      <c r="E933" s="3">
        <f>B933/$E$3*$F$3</f>
        <v>0</v>
      </c>
      <c r="F933" s="3"/>
      <c r="H933" s="4">
        <v>0</v>
      </c>
      <c r="L933" s="5"/>
      <c r="M933" s="5"/>
      <c r="N933" s="6">
        <v>0</v>
      </c>
      <c r="O933" s="7">
        <f t="shared" si="14"/>
        <v>0</v>
      </c>
      <c r="P933" s="5"/>
      <c r="Q933" s="5"/>
    </row>
    <row r="934" spans="1:17" s="2" customFormat="1" ht="13.5">
      <c r="A934" s="31" t="s">
        <v>731</v>
      </c>
      <c r="B934" s="13">
        <v>0</v>
      </c>
      <c r="C934" s="14"/>
      <c r="E934" s="3">
        <f>B934/$E$3*$F$3</f>
        <v>0</v>
      </c>
      <c r="F934" s="3"/>
      <c r="H934" s="4">
        <v>0</v>
      </c>
      <c r="L934" s="5"/>
      <c r="M934" s="5"/>
      <c r="N934" s="6">
        <v>0</v>
      </c>
      <c r="O934" s="7">
        <f t="shared" si="14"/>
        <v>0</v>
      </c>
      <c r="P934" s="5"/>
      <c r="Q934" s="5"/>
    </row>
    <row r="935" spans="1:17" s="2" customFormat="1" ht="14.25">
      <c r="A935" s="31" t="s">
        <v>732</v>
      </c>
      <c r="B935" s="16">
        <v>797.913946171578</v>
      </c>
      <c r="C935" s="14"/>
      <c r="E935" s="3">
        <f>B935/$E$3*$F$3</f>
        <v>389.5751115732446</v>
      </c>
      <c r="F935" s="3"/>
      <c r="H935" s="4">
        <v>1652.6992152508</v>
      </c>
      <c r="L935" s="5"/>
      <c r="M935" s="5"/>
      <c r="N935" s="6">
        <v>1652.6992152508</v>
      </c>
      <c r="O935" s="7">
        <f t="shared" si="14"/>
        <v>797.913946171582</v>
      </c>
      <c r="P935" s="5"/>
      <c r="Q935" s="5"/>
    </row>
    <row r="936" spans="1:17" s="2" customFormat="1" ht="13.5">
      <c r="A936" s="31" t="s">
        <v>733</v>
      </c>
      <c r="B936" s="13">
        <v>0</v>
      </c>
      <c r="C936" s="14"/>
      <c r="E936" s="3">
        <f>B936/$E$3*$F$3</f>
        <v>0</v>
      </c>
      <c r="F936" s="3"/>
      <c r="H936" s="4">
        <v>0</v>
      </c>
      <c r="L936" s="5"/>
      <c r="M936" s="5"/>
      <c r="N936" s="6">
        <v>0</v>
      </c>
      <c r="O936" s="7">
        <f t="shared" si="14"/>
        <v>0</v>
      </c>
      <c r="P936" s="5"/>
      <c r="Q936" s="5"/>
    </row>
    <row r="937" spans="1:17" s="2" customFormat="1" ht="13.5">
      <c r="A937" s="31" t="s">
        <v>10</v>
      </c>
      <c r="B937" s="13">
        <v>0</v>
      </c>
      <c r="C937" s="14"/>
      <c r="E937" s="3">
        <f>B937/$E$3*$F$3</f>
        <v>0</v>
      </c>
      <c r="F937" s="3"/>
      <c r="H937" s="4">
        <v>0</v>
      </c>
      <c r="L937" s="5"/>
      <c r="M937" s="5"/>
      <c r="N937" s="6">
        <v>0</v>
      </c>
      <c r="O937" s="7">
        <f t="shared" si="14"/>
        <v>0</v>
      </c>
      <c r="P937" s="5"/>
      <c r="Q937" s="5"/>
    </row>
    <row r="938" spans="1:17" s="2" customFormat="1" ht="13.5">
      <c r="A938" s="31" t="s">
        <v>12</v>
      </c>
      <c r="B938" s="13">
        <v>0</v>
      </c>
      <c r="C938" s="14"/>
      <c r="E938" s="3">
        <f>B938/$E$3*$F$3</f>
        <v>0</v>
      </c>
      <c r="F938" s="3"/>
      <c r="H938" s="4">
        <v>0</v>
      </c>
      <c r="L938" s="5"/>
      <c r="M938" s="5"/>
      <c r="N938" s="6">
        <v>0</v>
      </c>
      <c r="O938" s="7">
        <f t="shared" si="14"/>
        <v>0</v>
      </c>
      <c r="P938" s="5"/>
      <c r="Q938" s="5"/>
    </row>
    <row r="939" spans="1:17" s="2" customFormat="1" ht="13.5">
      <c r="A939" s="31" t="s">
        <v>14</v>
      </c>
      <c r="B939" s="13">
        <v>0</v>
      </c>
      <c r="C939" s="14"/>
      <c r="E939" s="3">
        <f>B939/$E$3*$F$3</f>
        <v>0</v>
      </c>
      <c r="F939" s="3"/>
      <c r="H939" s="4">
        <v>0</v>
      </c>
      <c r="L939" s="5"/>
      <c r="M939" s="5"/>
      <c r="N939" s="6">
        <v>0</v>
      </c>
      <c r="O939" s="7">
        <f t="shared" si="14"/>
        <v>0</v>
      </c>
      <c r="P939" s="5"/>
      <c r="Q939" s="5"/>
    </row>
    <row r="940" spans="1:17" s="2" customFormat="1" ht="13.5">
      <c r="A940" s="31" t="s">
        <v>734</v>
      </c>
      <c r="B940" s="13">
        <v>0</v>
      </c>
      <c r="C940" s="14"/>
      <c r="E940" s="3">
        <f>B940/$E$3*$F$3</f>
        <v>0</v>
      </c>
      <c r="F940" s="3"/>
      <c r="H940" s="4">
        <v>0</v>
      </c>
      <c r="L940" s="5"/>
      <c r="M940" s="5"/>
      <c r="N940" s="6">
        <v>0</v>
      </c>
      <c r="O940" s="7">
        <f t="shared" si="14"/>
        <v>0</v>
      </c>
      <c r="P940" s="5"/>
      <c r="Q940" s="5"/>
    </row>
    <row r="941" spans="1:17" s="2" customFormat="1" ht="13.5">
      <c r="A941" s="31" t="s">
        <v>735</v>
      </c>
      <c r="B941" s="13">
        <v>0</v>
      </c>
      <c r="C941" s="14"/>
      <c r="E941" s="3">
        <f>B941/$E$3*$F$3</f>
        <v>0</v>
      </c>
      <c r="F941" s="3"/>
      <c r="H941" s="4">
        <v>0</v>
      </c>
      <c r="L941" s="5"/>
      <c r="M941" s="5"/>
      <c r="N941" s="6">
        <v>0</v>
      </c>
      <c r="O941" s="7">
        <f t="shared" si="14"/>
        <v>0</v>
      </c>
      <c r="P941" s="5"/>
      <c r="Q941" s="5"/>
    </row>
    <row r="942" spans="1:17" s="2" customFormat="1" ht="13.5">
      <c r="A942" s="31" t="s">
        <v>736</v>
      </c>
      <c r="B942" s="13">
        <v>0</v>
      </c>
      <c r="C942" s="14"/>
      <c r="E942" s="3">
        <f>B942/$E$3*$F$3</f>
        <v>0</v>
      </c>
      <c r="F942" s="3"/>
      <c r="H942" s="4">
        <v>0</v>
      </c>
      <c r="L942" s="5"/>
      <c r="M942" s="5"/>
      <c r="N942" s="6">
        <v>0</v>
      </c>
      <c r="O942" s="7">
        <f t="shared" si="14"/>
        <v>0</v>
      </c>
      <c r="P942" s="5"/>
      <c r="Q942" s="5"/>
    </row>
    <row r="943" spans="1:17" s="2" customFormat="1" ht="13.5">
      <c r="A943" s="31" t="s">
        <v>737</v>
      </c>
      <c r="B943" s="13">
        <v>0</v>
      </c>
      <c r="C943" s="14"/>
      <c r="E943" s="3">
        <f>B943/$E$3*$F$3</f>
        <v>0</v>
      </c>
      <c r="F943" s="3"/>
      <c r="H943" s="4">
        <v>0</v>
      </c>
      <c r="L943" s="5"/>
      <c r="M943" s="5"/>
      <c r="N943" s="6">
        <v>0</v>
      </c>
      <c r="O943" s="7">
        <f t="shared" si="14"/>
        <v>0</v>
      </c>
      <c r="P943" s="5"/>
      <c r="Q943" s="5"/>
    </row>
    <row r="944" spans="1:17" s="2" customFormat="1" ht="13.5">
      <c r="A944" s="31" t="s">
        <v>738</v>
      </c>
      <c r="B944" s="13">
        <v>0</v>
      </c>
      <c r="C944" s="14"/>
      <c r="E944" s="3">
        <f>B944/$E$3*$F$3</f>
        <v>0</v>
      </c>
      <c r="F944" s="3"/>
      <c r="H944" s="4">
        <v>0</v>
      </c>
      <c r="L944" s="5"/>
      <c r="M944" s="5"/>
      <c r="N944" s="6">
        <v>0</v>
      </c>
      <c r="O944" s="7">
        <f t="shared" si="14"/>
        <v>0</v>
      </c>
      <c r="P944" s="5"/>
      <c r="Q944" s="5"/>
    </row>
    <row r="945" spans="1:17" s="2" customFormat="1" ht="13.5">
      <c r="A945" s="31" t="s">
        <v>739</v>
      </c>
      <c r="B945" s="13">
        <v>0</v>
      </c>
      <c r="C945" s="14"/>
      <c r="E945" s="3">
        <f>B945/$E$3*$F$3</f>
        <v>0</v>
      </c>
      <c r="F945" s="3"/>
      <c r="H945" s="4">
        <v>0</v>
      </c>
      <c r="L945" s="5"/>
      <c r="M945" s="5"/>
      <c r="N945" s="6">
        <v>0</v>
      </c>
      <c r="O945" s="7">
        <f t="shared" si="14"/>
        <v>0</v>
      </c>
      <c r="P945" s="5"/>
      <c r="Q945" s="5"/>
    </row>
    <row r="946" spans="1:17" s="2" customFormat="1" ht="13.5">
      <c r="A946" s="31" t="s">
        <v>740</v>
      </c>
      <c r="B946" s="13">
        <v>334.487411999252</v>
      </c>
      <c r="C946" s="14"/>
      <c r="E946" s="3">
        <f>B946/$E$3*$F$3</f>
        <v>163.310807480778</v>
      </c>
      <c r="F946" s="3"/>
      <c r="H946" s="4">
        <v>692.815416969241</v>
      </c>
      <c r="L946" s="5"/>
      <c r="M946" s="5"/>
      <c r="N946" s="6">
        <v>692.815416969241</v>
      </c>
      <c r="O946" s="7">
        <f t="shared" si="14"/>
        <v>334.4874119992533</v>
      </c>
      <c r="P946" s="5"/>
      <c r="Q946" s="5"/>
    </row>
    <row r="947" spans="1:17" s="2" customFormat="1" ht="13.5">
      <c r="A947" s="31" t="s">
        <v>741</v>
      </c>
      <c r="B947" s="13">
        <v>334.487411999252</v>
      </c>
      <c r="C947" s="14"/>
      <c r="E947" s="3">
        <f>B947/$E$3*$F$3</f>
        <v>163.310807480778</v>
      </c>
      <c r="F947" s="3"/>
      <c r="H947" s="4">
        <v>692.815416969241</v>
      </c>
      <c r="L947" s="5"/>
      <c r="M947" s="5"/>
      <c r="N947" s="6">
        <v>692.815416969241</v>
      </c>
      <c r="O947" s="7">
        <f t="shared" si="14"/>
        <v>334.4874119992533</v>
      </c>
      <c r="P947" s="5"/>
      <c r="Q947" s="5"/>
    </row>
    <row r="948" spans="1:17" s="2" customFormat="1" ht="13.5">
      <c r="A948" s="31" t="s">
        <v>742</v>
      </c>
      <c r="B948" s="13">
        <v>0</v>
      </c>
      <c r="C948" s="14"/>
      <c r="E948" s="3">
        <f>B948/$E$3*$F$3</f>
        <v>0</v>
      </c>
      <c r="F948" s="3"/>
      <c r="H948" s="4">
        <v>0</v>
      </c>
      <c r="L948" s="5"/>
      <c r="M948" s="5"/>
      <c r="N948" s="6">
        <v>0</v>
      </c>
      <c r="O948" s="7">
        <f t="shared" si="14"/>
        <v>0</v>
      </c>
      <c r="P948" s="5"/>
      <c r="Q948" s="5"/>
    </row>
    <row r="949" spans="1:17" s="2" customFormat="1" ht="13.5">
      <c r="A949" s="31" t="s">
        <v>743</v>
      </c>
      <c r="B949" s="13">
        <v>0</v>
      </c>
      <c r="C949" s="14"/>
      <c r="E949" s="3">
        <f>B949/$E$3*$F$3</f>
        <v>0</v>
      </c>
      <c r="F949" s="3"/>
      <c r="H949" s="4">
        <v>0</v>
      </c>
      <c r="L949" s="5"/>
      <c r="M949" s="5"/>
      <c r="N949" s="6">
        <v>0</v>
      </c>
      <c r="O949" s="7">
        <f t="shared" si="14"/>
        <v>0</v>
      </c>
      <c r="P949" s="5"/>
      <c r="Q949" s="5"/>
    </row>
    <row r="950" spans="1:17" s="2" customFormat="1" ht="13.5">
      <c r="A950" s="31" t="s">
        <v>744</v>
      </c>
      <c r="B950" s="13">
        <v>0</v>
      </c>
      <c r="C950" s="14"/>
      <c r="E950" s="3">
        <f>B950/$E$3*$F$3</f>
        <v>0</v>
      </c>
      <c r="F950" s="3"/>
      <c r="H950" s="4">
        <v>0</v>
      </c>
      <c r="L950" s="5"/>
      <c r="M950" s="5"/>
      <c r="N950" s="6">
        <v>0</v>
      </c>
      <c r="O950" s="7">
        <f t="shared" si="14"/>
        <v>0</v>
      </c>
      <c r="P950" s="5"/>
      <c r="Q950" s="5"/>
    </row>
    <row r="951" spans="1:17" s="2" customFormat="1" ht="13.5">
      <c r="A951" s="31" t="s">
        <v>745</v>
      </c>
      <c r="B951" s="13">
        <v>0</v>
      </c>
      <c r="C951" s="14"/>
      <c r="E951" s="3">
        <f>B951/$E$3*$F$3</f>
        <v>0</v>
      </c>
      <c r="F951" s="3"/>
      <c r="H951" s="4">
        <v>0</v>
      </c>
      <c r="L951" s="5"/>
      <c r="M951" s="5"/>
      <c r="N951" s="6">
        <v>0</v>
      </c>
      <c r="O951" s="7">
        <f t="shared" si="14"/>
        <v>0</v>
      </c>
      <c r="P951" s="5"/>
      <c r="Q951" s="5"/>
    </row>
    <row r="952" spans="1:17" s="2" customFormat="1" ht="13.5">
      <c r="A952" s="31" t="s">
        <v>10</v>
      </c>
      <c r="B952" s="13">
        <v>0</v>
      </c>
      <c r="C952" s="14"/>
      <c r="E952" s="3">
        <f>B952/$E$3*$F$3</f>
        <v>0</v>
      </c>
      <c r="F952" s="3"/>
      <c r="H952" s="4">
        <v>0</v>
      </c>
      <c r="L952" s="5"/>
      <c r="M952" s="5"/>
      <c r="N952" s="6">
        <v>0</v>
      </c>
      <c r="O952" s="7">
        <f t="shared" si="14"/>
        <v>0</v>
      </c>
      <c r="P952" s="5"/>
      <c r="Q952" s="5"/>
    </row>
    <row r="953" spans="1:17" s="2" customFormat="1" ht="13.5">
      <c r="A953" s="31" t="s">
        <v>12</v>
      </c>
      <c r="B953" s="13">
        <v>0</v>
      </c>
      <c r="C953" s="14"/>
      <c r="E953" s="3">
        <f>B953/$E$3*$F$3</f>
        <v>0</v>
      </c>
      <c r="F953" s="3"/>
      <c r="H953" s="4">
        <v>0</v>
      </c>
      <c r="L953" s="5"/>
      <c r="M953" s="5"/>
      <c r="N953" s="6">
        <v>0</v>
      </c>
      <c r="O953" s="7">
        <f t="shared" si="14"/>
        <v>0</v>
      </c>
      <c r="P953" s="5"/>
      <c r="Q953" s="5"/>
    </row>
    <row r="954" spans="1:17" s="2" customFormat="1" ht="13.5">
      <c r="A954" s="31" t="s">
        <v>14</v>
      </c>
      <c r="B954" s="13">
        <v>0</v>
      </c>
      <c r="C954" s="14"/>
      <c r="E954" s="3">
        <f>B954/$E$3*$F$3</f>
        <v>0</v>
      </c>
      <c r="F954" s="3"/>
      <c r="H954" s="4">
        <v>0</v>
      </c>
      <c r="L954" s="5"/>
      <c r="M954" s="5"/>
      <c r="N954" s="6">
        <v>0</v>
      </c>
      <c r="O954" s="7">
        <f t="shared" si="14"/>
        <v>0</v>
      </c>
      <c r="P954" s="5"/>
      <c r="Q954" s="5"/>
    </row>
    <row r="955" spans="1:17" s="2" customFormat="1" ht="13.5">
      <c r="A955" s="31" t="s">
        <v>731</v>
      </c>
      <c r="B955" s="13">
        <v>0</v>
      </c>
      <c r="C955" s="14"/>
      <c r="E955" s="3">
        <f>B955/$E$3*$F$3</f>
        <v>0</v>
      </c>
      <c r="F955" s="3"/>
      <c r="H955" s="4">
        <v>0</v>
      </c>
      <c r="L955" s="5"/>
      <c r="M955" s="5"/>
      <c r="N955" s="6">
        <v>0</v>
      </c>
      <c r="O955" s="7">
        <f t="shared" si="14"/>
        <v>0</v>
      </c>
      <c r="P955" s="5"/>
      <c r="Q955" s="5"/>
    </row>
    <row r="956" spans="1:17" s="2" customFormat="1" ht="13.5">
      <c r="A956" s="31" t="s">
        <v>746</v>
      </c>
      <c r="B956" s="13">
        <v>0</v>
      </c>
      <c r="C956" s="14"/>
      <c r="E956" s="3">
        <f>B956/$E$3*$F$3</f>
        <v>0</v>
      </c>
      <c r="F956" s="3"/>
      <c r="H956" s="4">
        <v>0</v>
      </c>
      <c r="L956" s="5"/>
      <c r="M956" s="5"/>
      <c r="N956" s="6">
        <v>0</v>
      </c>
      <c r="O956" s="7">
        <f t="shared" si="14"/>
        <v>0</v>
      </c>
      <c r="P956" s="5"/>
      <c r="Q956" s="5"/>
    </row>
    <row r="957" spans="1:17" s="2" customFormat="1" ht="13.5">
      <c r="A957" s="31" t="s">
        <v>747</v>
      </c>
      <c r="B957" s="13">
        <v>0</v>
      </c>
      <c r="C957" s="14"/>
      <c r="E957" s="3">
        <f>B957/$E$3*$F$3</f>
        <v>0</v>
      </c>
      <c r="F957" s="3"/>
      <c r="H957" s="4">
        <v>0</v>
      </c>
      <c r="L957" s="5"/>
      <c r="M957" s="5"/>
      <c r="N957" s="6">
        <v>0</v>
      </c>
      <c r="O957" s="7">
        <f t="shared" si="14"/>
        <v>0</v>
      </c>
      <c r="P957" s="5"/>
      <c r="Q957" s="5"/>
    </row>
    <row r="958" spans="1:17" s="2" customFormat="1" ht="13.5">
      <c r="A958" s="31" t="s">
        <v>748</v>
      </c>
      <c r="B958" s="13">
        <v>3852.85183166158</v>
      </c>
      <c r="C958" s="14"/>
      <c r="E958" s="3">
        <f>B958/$E$3*$F$3</f>
        <v>1881.124135499169</v>
      </c>
      <c r="F958" s="3"/>
      <c r="H958" s="4">
        <v>7980.31570850052</v>
      </c>
      <c r="L958" s="5"/>
      <c r="M958" s="5"/>
      <c r="N958" s="6">
        <v>7980.31570850052</v>
      </c>
      <c r="O958" s="7">
        <f t="shared" si="14"/>
        <v>3852.8518316615873</v>
      </c>
      <c r="P958" s="5"/>
      <c r="Q958" s="5"/>
    </row>
    <row r="959" spans="1:17" s="2" customFormat="1" ht="13.5">
      <c r="A959" s="31" t="s">
        <v>749</v>
      </c>
      <c r="B959" s="13">
        <v>3633.86747243162</v>
      </c>
      <c r="C959" s="14"/>
      <c r="E959" s="3">
        <f>B959/$E$3*$F$3</f>
        <v>1774.2067710526244</v>
      </c>
      <c r="F959" s="3"/>
      <c r="H959" s="4">
        <v>7526.73887808162</v>
      </c>
      <c r="L959" s="5"/>
      <c r="M959" s="5"/>
      <c r="N959" s="6">
        <v>7526.73887808162</v>
      </c>
      <c r="O959" s="7">
        <f t="shared" si="14"/>
        <v>3633.8674724316343</v>
      </c>
      <c r="P959" s="5"/>
      <c r="Q959" s="5"/>
    </row>
    <row r="960" spans="1:17" s="2" customFormat="1" ht="13.5">
      <c r="A960" s="31" t="s">
        <v>750</v>
      </c>
      <c r="B960" s="13">
        <v>218.984359229955</v>
      </c>
      <c r="C960" s="14"/>
      <c r="E960" s="3">
        <f>B960/$E$3*$F$3</f>
        <v>106.91736444654214</v>
      </c>
      <c r="F960" s="3"/>
      <c r="H960" s="4">
        <v>453.576830418904</v>
      </c>
      <c r="L960" s="5"/>
      <c r="M960" s="5"/>
      <c r="N960" s="6">
        <v>453.576830418904</v>
      </c>
      <c r="O960" s="7">
        <f t="shared" si="14"/>
        <v>218.98435922995512</v>
      </c>
      <c r="P960" s="5"/>
      <c r="Q960" s="5"/>
    </row>
    <row r="961" spans="1:17" s="2" customFormat="1" ht="13.5">
      <c r="A961" s="31" t="s">
        <v>751</v>
      </c>
      <c r="B961" s="13">
        <v>0</v>
      </c>
      <c r="C961" s="14"/>
      <c r="E961" s="3">
        <f>B961/$E$3*$F$3</f>
        <v>0</v>
      </c>
      <c r="F961" s="3"/>
      <c r="H961" s="4">
        <v>0</v>
      </c>
      <c r="L961" s="5"/>
      <c r="M961" s="5"/>
      <c r="N961" s="6">
        <v>0</v>
      </c>
      <c r="O961" s="7">
        <f t="shared" si="14"/>
        <v>0</v>
      </c>
      <c r="P961" s="5"/>
      <c r="Q961" s="5"/>
    </row>
    <row r="962" spans="1:17" s="2" customFormat="1" ht="13.5">
      <c r="A962" s="31" t="s">
        <v>752</v>
      </c>
      <c r="B962" s="13">
        <v>0</v>
      </c>
      <c r="C962" s="14"/>
      <c r="E962" s="3">
        <f>B962/$E$3*$F$3</f>
        <v>0</v>
      </c>
      <c r="F962" s="3"/>
      <c r="H962" s="4">
        <v>0</v>
      </c>
      <c r="L962" s="5"/>
      <c r="M962" s="5"/>
      <c r="N962" s="6">
        <v>0</v>
      </c>
      <c r="O962" s="7">
        <f t="shared" si="14"/>
        <v>0</v>
      </c>
      <c r="P962" s="5"/>
      <c r="Q962" s="5"/>
    </row>
    <row r="963" spans="1:17" s="2" customFormat="1" ht="13.5">
      <c r="A963" s="31" t="s">
        <v>753</v>
      </c>
      <c r="B963" s="13">
        <v>0</v>
      </c>
      <c r="C963" s="14"/>
      <c r="E963" s="3">
        <f>B963/$E$3*$F$3</f>
        <v>0</v>
      </c>
      <c r="F963" s="3"/>
      <c r="H963" s="4">
        <v>0</v>
      </c>
      <c r="L963" s="5"/>
      <c r="M963" s="5"/>
      <c r="N963" s="6">
        <v>0</v>
      </c>
      <c r="O963" s="7">
        <f t="shared" si="14"/>
        <v>0</v>
      </c>
      <c r="P963" s="5"/>
      <c r="Q963" s="5"/>
    </row>
    <row r="964" spans="1:17" s="2" customFormat="1" ht="13.5">
      <c r="A964" s="31" t="s">
        <v>754</v>
      </c>
      <c r="B964" s="13">
        <v>0</v>
      </c>
      <c r="C964" s="14"/>
      <c r="E964" s="3">
        <f>B964/$E$3*$F$3</f>
        <v>0</v>
      </c>
      <c r="F964" s="3"/>
      <c r="H964" s="4">
        <v>0</v>
      </c>
      <c r="L964" s="5"/>
      <c r="M964" s="5"/>
      <c r="N964" s="6">
        <v>0</v>
      </c>
      <c r="O964" s="7">
        <f t="shared" si="14"/>
        <v>0</v>
      </c>
      <c r="P964" s="5"/>
      <c r="Q964" s="5"/>
    </row>
    <row r="965" spans="1:17" s="2" customFormat="1" ht="13.5">
      <c r="A965" s="31" t="s">
        <v>755</v>
      </c>
      <c r="B965" s="13">
        <v>0</v>
      </c>
      <c r="C965" s="14"/>
      <c r="E965" s="3">
        <f>B965/$E$3*$F$3</f>
        <v>0</v>
      </c>
      <c r="F965" s="3"/>
      <c r="H965" s="4">
        <v>0</v>
      </c>
      <c r="L965" s="5"/>
      <c r="M965" s="5"/>
      <c r="N965" s="6">
        <v>0</v>
      </c>
      <c r="O965" s="7">
        <f t="shared" si="14"/>
        <v>0</v>
      </c>
      <c r="P965" s="5"/>
      <c r="Q965" s="5"/>
    </row>
    <row r="966" spans="1:17" s="2" customFormat="1" ht="14.25">
      <c r="A966" s="31" t="s">
        <v>756</v>
      </c>
      <c r="B966" s="13">
        <f>B967+B977+B993+B998+B1009+B1024+B1016</f>
        <v>741.2199999999993</v>
      </c>
      <c r="C966" s="14"/>
      <c r="E966" s="3">
        <f>B966/$E$3*$F$3</f>
        <v>361.8947451486541</v>
      </c>
      <c r="F966" s="3"/>
      <c r="H966" s="4">
        <v>3923.51281942552</v>
      </c>
      <c r="L966" s="5"/>
      <c r="M966" s="5"/>
      <c r="N966" s="6">
        <v>3923.51281942552</v>
      </c>
      <c r="O966" s="28">
        <v>741.22</v>
      </c>
      <c r="P966" s="5"/>
      <c r="Q966" s="5"/>
    </row>
    <row r="967" spans="1:17" s="2" customFormat="1" ht="13.5">
      <c r="A967" s="31" t="s">
        <v>757</v>
      </c>
      <c r="B967" s="13">
        <v>46.3954280736685</v>
      </c>
      <c r="C967" s="14"/>
      <c r="E967" s="3">
        <f>B967/$E$3*$F$3</f>
        <v>22.65219721375973</v>
      </c>
      <c r="F967" s="3"/>
      <c r="H967" s="4">
        <v>245.585732724121</v>
      </c>
      <c r="L967" s="5"/>
      <c r="M967" s="5"/>
      <c r="N967" s="6">
        <v>245.585732724121</v>
      </c>
      <c r="O967" s="7">
        <f aca="true" t="shared" si="15" ref="O967:O1029">N967/$N$966*$O$966</f>
        <v>46.395428073668484</v>
      </c>
      <c r="P967" s="5"/>
      <c r="Q967" s="5"/>
    </row>
    <row r="968" spans="1:17" s="2" customFormat="1" ht="13.5">
      <c r="A968" s="31" t="s">
        <v>10</v>
      </c>
      <c r="B968" s="13">
        <v>46.3954280736685</v>
      </c>
      <c r="C968" s="14"/>
      <c r="E968" s="3">
        <f>B968/$E$3*$F$3</f>
        <v>22.65219721375973</v>
      </c>
      <c r="F968" s="3"/>
      <c r="H968" s="4">
        <v>245.585732724121</v>
      </c>
      <c r="L968" s="5"/>
      <c r="M968" s="5"/>
      <c r="N968" s="6">
        <v>245.585732724121</v>
      </c>
      <c r="O968" s="7">
        <f t="shared" si="15"/>
        <v>46.395428073668484</v>
      </c>
      <c r="P968" s="5"/>
      <c r="Q968" s="5"/>
    </row>
    <row r="969" spans="1:17" s="2" customFormat="1" ht="13.5">
      <c r="A969" s="31" t="s">
        <v>12</v>
      </c>
      <c r="B969" s="13">
        <v>0</v>
      </c>
      <c r="C969" s="14"/>
      <c r="E969" s="3">
        <f>B969/$E$3*$F$3</f>
        <v>0</v>
      </c>
      <c r="F969" s="3"/>
      <c r="H969" s="4">
        <v>0</v>
      </c>
      <c r="L969" s="5"/>
      <c r="M969" s="5"/>
      <c r="N969" s="6">
        <v>0</v>
      </c>
      <c r="O969" s="7">
        <f t="shared" si="15"/>
        <v>0</v>
      </c>
      <c r="P969" s="5"/>
      <c r="Q969" s="5"/>
    </row>
    <row r="970" spans="1:17" s="2" customFormat="1" ht="13.5">
      <c r="A970" s="31" t="s">
        <v>14</v>
      </c>
      <c r="B970" s="13">
        <v>0</v>
      </c>
      <c r="C970" s="14"/>
      <c r="E970" s="3">
        <f>B970/$E$3*$F$3</f>
        <v>0</v>
      </c>
      <c r="F970" s="3"/>
      <c r="H970" s="4">
        <v>0</v>
      </c>
      <c r="L970" s="5"/>
      <c r="M970" s="5"/>
      <c r="N970" s="6">
        <v>0</v>
      </c>
      <c r="O970" s="7">
        <f t="shared" si="15"/>
        <v>0</v>
      </c>
      <c r="P970" s="5"/>
      <c r="Q970" s="5"/>
    </row>
    <row r="971" spans="1:17" s="2" customFormat="1" ht="13.5">
      <c r="A971" s="31" t="s">
        <v>758</v>
      </c>
      <c r="B971" s="13">
        <v>0</v>
      </c>
      <c r="C971" s="14"/>
      <c r="E971" s="3">
        <f>B971/$E$3*$F$3</f>
        <v>0</v>
      </c>
      <c r="F971" s="3"/>
      <c r="H971" s="4">
        <v>0</v>
      </c>
      <c r="L971" s="5"/>
      <c r="M971" s="5"/>
      <c r="N971" s="6">
        <v>0</v>
      </c>
      <c r="O971" s="7">
        <f t="shared" si="15"/>
        <v>0</v>
      </c>
      <c r="P971" s="5"/>
      <c r="Q971" s="5"/>
    </row>
    <row r="972" spans="1:17" s="2" customFormat="1" ht="13.5">
      <c r="A972" s="31" t="s">
        <v>759</v>
      </c>
      <c r="B972" s="13">
        <v>0</v>
      </c>
      <c r="C972" s="14"/>
      <c r="E972" s="3">
        <f>B972/$E$3*$F$3</f>
        <v>0</v>
      </c>
      <c r="F972" s="3"/>
      <c r="H972" s="4">
        <v>0</v>
      </c>
      <c r="L972" s="5"/>
      <c r="M972" s="5"/>
      <c r="N972" s="6">
        <v>0</v>
      </c>
      <c r="O972" s="7">
        <f t="shared" si="15"/>
        <v>0</v>
      </c>
      <c r="P972" s="5"/>
      <c r="Q972" s="5"/>
    </row>
    <row r="973" spans="1:17" s="2" customFormat="1" ht="13.5">
      <c r="A973" s="31" t="s">
        <v>760</v>
      </c>
      <c r="B973" s="13">
        <v>0</v>
      </c>
      <c r="C973" s="14"/>
      <c r="E973" s="3">
        <f>B973/$E$3*$F$3</f>
        <v>0</v>
      </c>
      <c r="F973" s="3"/>
      <c r="H973" s="4">
        <v>0</v>
      </c>
      <c r="L973" s="5"/>
      <c r="M973" s="5"/>
      <c r="N973" s="6">
        <v>0</v>
      </c>
      <c r="O973" s="7">
        <f t="shared" si="15"/>
        <v>0</v>
      </c>
      <c r="P973" s="5"/>
      <c r="Q973" s="5"/>
    </row>
    <row r="974" spans="1:17" s="2" customFormat="1" ht="13.5">
      <c r="A974" s="31" t="s">
        <v>761</v>
      </c>
      <c r="B974" s="13">
        <v>0</v>
      </c>
      <c r="C974" s="14"/>
      <c r="E974" s="3">
        <f>B974/$E$3*$F$3</f>
        <v>0</v>
      </c>
      <c r="F974" s="3"/>
      <c r="H974" s="4">
        <v>0</v>
      </c>
      <c r="L974" s="5"/>
      <c r="M974" s="5"/>
      <c r="N974" s="6">
        <v>0</v>
      </c>
      <c r="O974" s="7">
        <f t="shared" si="15"/>
        <v>0</v>
      </c>
      <c r="P974" s="5"/>
      <c r="Q974" s="5"/>
    </row>
    <row r="975" spans="1:17" s="2" customFormat="1" ht="13.5">
      <c r="A975" s="31" t="s">
        <v>762</v>
      </c>
      <c r="B975" s="13">
        <v>0</v>
      </c>
      <c r="C975" s="14"/>
      <c r="E975" s="3">
        <f>B975/$E$3*$F$3</f>
        <v>0</v>
      </c>
      <c r="F975" s="3"/>
      <c r="H975" s="4">
        <v>0</v>
      </c>
      <c r="L975" s="5"/>
      <c r="M975" s="5"/>
      <c r="N975" s="6">
        <v>0</v>
      </c>
      <c r="O975" s="7">
        <f t="shared" si="15"/>
        <v>0</v>
      </c>
      <c r="P975" s="5"/>
      <c r="Q975" s="5"/>
    </row>
    <row r="976" spans="1:17" s="2" customFormat="1" ht="13.5">
      <c r="A976" s="31" t="s">
        <v>763</v>
      </c>
      <c r="B976" s="13">
        <v>0</v>
      </c>
      <c r="C976" s="14"/>
      <c r="E976" s="3">
        <f>B976/$E$3*$F$3</f>
        <v>0</v>
      </c>
      <c r="F976" s="3"/>
      <c r="H976" s="4">
        <v>0</v>
      </c>
      <c r="L976" s="5"/>
      <c r="M976" s="5"/>
      <c r="N976" s="6">
        <v>0</v>
      </c>
      <c r="O976" s="7">
        <f t="shared" si="15"/>
        <v>0</v>
      </c>
      <c r="P976" s="5"/>
      <c r="Q976" s="5"/>
    </row>
    <row r="977" spans="1:17" s="2" customFormat="1" ht="13.5">
      <c r="A977" s="31" t="s">
        <v>764</v>
      </c>
      <c r="B977" s="13">
        <v>131.530577401692</v>
      </c>
      <c r="C977" s="14"/>
      <c r="E977" s="3">
        <f>B977/$E$3*$F$3</f>
        <v>64.21875393006219</v>
      </c>
      <c r="F977" s="3"/>
      <c r="H977" s="4">
        <v>696.233111062817</v>
      </c>
      <c r="L977" s="5"/>
      <c r="M977" s="5"/>
      <c r="N977" s="6">
        <v>696.233111062817</v>
      </c>
      <c r="O977" s="7">
        <f t="shared" si="15"/>
        <v>131.53057740169254</v>
      </c>
      <c r="P977" s="5"/>
      <c r="Q977" s="5"/>
    </row>
    <row r="978" spans="1:17" s="2" customFormat="1" ht="13.5">
      <c r="A978" s="31" t="s">
        <v>10</v>
      </c>
      <c r="B978" s="13">
        <v>4.79634644101543</v>
      </c>
      <c r="C978" s="14"/>
      <c r="E978" s="3">
        <f>B978/$E$3*$F$3</f>
        <v>2.34177784317198</v>
      </c>
      <c r="F978" s="3"/>
      <c r="H978" s="4">
        <v>25.3885846951378</v>
      </c>
      <c r="L978" s="5"/>
      <c r="M978" s="5"/>
      <c r="N978" s="6">
        <v>25.3885846951378</v>
      </c>
      <c r="O978" s="7">
        <f t="shared" si="15"/>
        <v>4.796346441015438</v>
      </c>
      <c r="P978" s="5"/>
      <c r="Q978" s="5"/>
    </row>
    <row r="979" spans="1:17" s="2" customFormat="1" ht="13.5">
      <c r="A979" s="31" t="s">
        <v>12</v>
      </c>
      <c r="B979" s="13">
        <v>0</v>
      </c>
      <c r="C979" s="14"/>
      <c r="E979" s="3">
        <f>B979/$E$3*$F$3</f>
        <v>0</v>
      </c>
      <c r="F979" s="3"/>
      <c r="H979" s="4">
        <v>0</v>
      </c>
      <c r="L979" s="5"/>
      <c r="M979" s="5"/>
      <c r="N979" s="6">
        <v>0</v>
      </c>
      <c r="O979" s="7">
        <f t="shared" si="15"/>
        <v>0</v>
      </c>
      <c r="P979" s="5"/>
      <c r="Q979" s="5"/>
    </row>
    <row r="980" spans="1:17" s="2" customFormat="1" ht="13.5">
      <c r="A980" s="31" t="s">
        <v>14</v>
      </c>
      <c r="B980" s="13">
        <v>0</v>
      </c>
      <c r="C980" s="14"/>
      <c r="E980" s="3">
        <f>B980/$E$3*$F$3</f>
        <v>0</v>
      </c>
      <c r="F980" s="3"/>
      <c r="H980" s="4">
        <v>0</v>
      </c>
      <c r="L980" s="5"/>
      <c r="M980" s="5"/>
      <c r="N980" s="6">
        <v>0</v>
      </c>
      <c r="O980" s="7">
        <f t="shared" si="15"/>
        <v>0</v>
      </c>
      <c r="P980" s="5"/>
      <c r="Q980" s="5"/>
    </row>
    <row r="981" spans="1:17" s="2" customFormat="1" ht="13.5">
      <c r="A981" s="31" t="s">
        <v>765</v>
      </c>
      <c r="B981" s="13">
        <v>0</v>
      </c>
      <c r="C981" s="14"/>
      <c r="E981" s="3">
        <f>B981/$E$3*$F$3</f>
        <v>0</v>
      </c>
      <c r="F981" s="3"/>
      <c r="H981" s="4">
        <v>0</v>
      </c>
      <c r="L981" s="5"/>
      <c r="M981" s="5"/>
      <c r="N981" s="6">
        <v>0</v>
      </c>
      <c r="O981" s="7">
        <f t="shared" si="15"/>
        <v>0</v>
      </c>
      <c r="P981" s="5"/>
      <c r="Q981" s="5"/>
    </row>
    <row r="982" spans="1:17" s="2" customFormat="1" ht="13.5">
      <c r="A982" s="31" t="s">
        <v>766</v>
      </c>
      <c r="B982" s="13">
        <v>0</v>
      </c>
      <c r="C982" s="14"/>
      <c r="E982" s="3">
        <f>B982/$E$3*$F$3</f>
        <v>0</v>
      </c>
      <c r="F982" s="3"/>
      <c r="H982" s="4">
        <v>0</v>
      </c>
      <c r="L982" s="5"/>
      <c r="M982" s="5"/>
      <c r="N982" s="6">
        <v>0</v>
      </c>
      <c r="O982" s="7">
        <f t="shared" si="15"/>
        <v>0</v>
      </c>
      <c r="P982" s="5"/>
      <c r="Q982" s="5"/>
    </row>
    <row r="983" spans="1:17" s="2" customFormat="1" ht="13.5">
      <c r="A983" s="31" t="s">
        <v>767</v>
      </c>
      <c r="B983" s="13">
        <v>0</v>
      </c>
      <c r="C983" s="14"/>
      <c r="E983" s="3">
        <f>B983/$E$3*$F$3</f>
        <v>0</v>
      </c>
      <c r="F983" s="3"/>
      <c r="H983" s="4">
        <v>0</v>
      </c>
      <c r="L983" s="5"/>
      <c r="M983" s="5"/>
      <c r="N983" s="6">
        <v>0</v>
      </c>
      <c r="O983" s="7">
        <f t="shared" si="15"/>
        <v>0</v>
      </c>
      <c r="P983" s="5"/>
      <c r="Q983" s="5"/>
    </row>
    <row r="984" spans="1:17" s="2" customFormat="1" ht="13.5">
      <c r="A984" s="31" t="s">
        <v>768</v>
      </c>
      <c r="B984" s="13">
        <v>78.7707665505227</v>
      </c>
      <c r="C984" s="14"/>
      <c r="E984" s="3">
        <f>B984/$E$3*$F$3</f>
        <v>38.45919765517062</v>
      </c>
      <c r="F984" s="3"/>
      <c r="H984" s="4">
        <v>416.958679416301</v>
      </c>
      <c r="L984" s="5"/>
      <c r="M984" s="5"/>
      <c r="N984" s="6">
        <v>416.958679416301</v>
      </c>
      <c r="O984" s="7">
        <f t="shared" si="15"/>
        <v>78.77076655052267</v>
      </c>
      <c r="P984" s="5"/>
      <c r="Q984" s="5"/>
    </row>
    <row r="985" spans="1:17" s="2" customFormat="1" ht="13.5">
      <c r="A985" s="31" t="s">
        <v>769</v>
      </c>
      <c r="B985" s="13">
        <v>0</v>
      </c>
      <c r="C985" s="14"/>
      <c r="E985" s="3">
        <f>B985/$E$3*$F$3</f>
        <v>0</v>
      </c>
      <c r="F985" s="3"/>
      <c r="H985" s="4">
        <v>0</v>
      </c>
      <c r="L985" s="5"/>
      <c r="M985" s="5"/>
      <c r="N985" s="6">
        <v>0</v>
      </c>
      <c r="O985" s="7">
        <f t="shared" si="15"/>
        <v>0</v>
      </c>
      <c r="P985" s="5"/>
      <c r="Q985" s="5"/>
    </row>
    <row r="986" spans="1:17" s="2" customFormat="1" ht="13.5">
      <c r="A986" s="31" t="s">
        <v>770</v>
      </c>
      <c r="B986" s="13">
        <v>0</v>
      </c>
      <c r="C986" s="14"/>
      <c r="E986" s="3">
        <f>B986/$E$3*$F$3</f>
        <v>0</v>
      </c>
      <c r="F986" s="3"/>
      <c r="H986" s="4">
        <v>0</v>
      </c>
      <c r="L986" s="5"/>
      <c r="M986" s="5"/>
      <c r="N986" s="6">
        <v>0</v>
      </c>
      <c r="O986" s="7">
        <f t="shared" si="15"/>
        <v>0</v>
      </c>
      <c r="P986" s="5"/>
      <c r="Q986" s="5"/>
    </row>
    <row r="987" spans="1:17" s="2" customFormat="1" ht="13.5">
      <c r="A987" s="31" t="s">
        <v>771</v>
      </c>
      <c r="B987" s="13">
        <v>0</v>
      </c>
      <c r="C987" s="14"/>
      <c r="E987" s="3">
        <f>B987/$E$3*$F$3</f>
        <v>0</v>
      </c>
      <c r="F987" s="3"/>
      <c r="H987" s="4">
        <v>0</v>
      </c>
      <c r="L987" s="5"/>
      <c r="M987" s="5"/>
      <c r="N987" s="6">
        <v>0</v>
      </c>
      <c r="O987" s="7">
        <f t="shared" si="15"/>
        <v>0</v>
      </c>
      <c r="P987" s="5"/>
      <c r="Q987" s="5"/>
    </row>
    <row r="988" spans="1:17" s="2" customFormat="1" ht="13.5">
      <c r="A988" s="31" t="s">
        <v>772</v>
      </c>
      <c r="B988" s="13">
        <v>23.9817322050772</v>
      </c>
      <c r="C988" s="14"/>
      <c r="E988" s="3">
        <f>B988/$E$3*$F$3</f>
        <v>11.708889215859923</v>
      </c>
      <c r="F988" s="3"/>
      <c r="H988" s="4">
        <v>126.942923475689</v>
      </c>
      <c r="L988" s="5"/>
      <c r="M988" s="5"/>
      <c r="N988" s="6">
        <v>126.942923475689</v>
      </c>
      <c r="O988" s="7">
        <f t="shared" si="15"/>
        <v>23.981732205077193</v>
      </c>
      <c r="P988" s="5"/>
      <c r="Q988" s="5"/>
    </row>
    <row r="989" spans="1:17" s="2" customFormat="1" ht="13.5">
      <c r="A989" s="31" t="s">
        <v>773</v>
      </c>
      <c r="B989" s="13">
        <v>0</v>
      </c>
      <c r="C989" s="14"/>
      <c r="E989" s="3">
        <f>B989/$E$3*$F$3</f>
        <v>0</v>
      </c>
      <c r="F989" s="3"/>
      <c r="H989" s="4">
        <v>0</v>
      </c>
      <c r="L989" s="5"/>
      <c r="M989" s="5"/>
      <c r="N989" s="6">
        <v>0</v>
      </c>
      <c r="O989" s="7">
        <f t="shared" si="15"/>
        <v>0</v>
      </c>
      <c r="P989" s="5"/>
      <c r="Q989" s="5"/>
    </row>
    <row r="990" spans="1:17" s="2" customFormat="1" ht="13.5">
      <c r="A990" s="31" t="s">
        <v>774</v>
      </c>
      <c r="B990" s="13">
        <v>0</v>
      </c>
      <c r="C990" s="14"/>
      <c r="E990" s="3">
        <f>B990/$E$3*$F$3</f>
        <v>0</v>
      </c>
      <c r="F990" s="3"/>
      <c r="H990" s="4">
        <v>0</v>
      </c>
      <c r="L990" s="5"/>
      <c r="M990" s="5"/>
      <c r="N990" s="6">
        <v>0</v>
      </c>
      <c r="O990" s="7">
        <f t="shared" si="15"/>
        <v>0</v>
      </c>
      <c r="P990" s="5"/>
      <c r="Q990" s="5"/>
    </row>
    <row r="991" spans="1:17" s="2" customFormat="1" ht="13.5">
      <c r="A991" s="31" t="s">
        <v>775</v>
      </c>
      <c r="B991" s="13">
        <v>0</v>
      </c>
      <c r="C991" s="14"/>
      <c r="E991" s="3">
        <f>B991/$E$3*$F$3</f>
        <v>0</v>
      </c>
      <c r="F991" s="3"/>
      <c r="H991" s="4">
        <v>0</v>
      </c>
      <c r="L991" s="5"/>
      <c r="M991" s="5"/>
      <c r="N991" s="6">
        <v>0</v>
      </c>
      <c r="O991" s="7">
        <f t="shared" si="15"/>
        <v>0</v>
      </c>
      <c r="P991" s="5"/>
      <c r="Q991" s="5"/>
    </row>
    <row r="992" spans="1:17" s="2" customFormat="1" ht="13.5">
      <c r="A992" s="31" t="s">
        <v>776</v>
      </c>
      <c r="B992" s="13">
        <v>23.9817322050772</v>
      </c>
      <c r="C992" s="14"/>
      <c r="E992" s="3">
        <f>B992/$E$3*$F$3</f>
        <v>11.708889215859923</v>
      </c>
      <c r="F992" s="3"/>
      <c r="H992" s="4">
        <v>126.942923475689</v>
      </c>
      <c r="L992" s="5"/>
      <c r="M992" s="5"/>
      <c r="N992" s="6">
        <v>126.942923475689</v>
      </c>
      <c r="O992" s="7">
        <f t="shared" si="15"/>
        <v>23.981732205077193</v>
      </c>
      <c r="P992" s="5"/>
      <c r="Q992" s="5"/>
    </row>
    <row r="993" spans="1:17" s="2" customFormat="1" ht="13.5">
      <c r="A993" s="31" t="s">
        <v>777</v>
      </c>
      <c r="B993" s="13">
        <v>0</v>
      </c>
      <c r="C993" s="14"/>
      <c r="E993" s="3">
        <f>B993/$E$3*$F$3</f>
        <v>0</v>
      </c>
      <c r="F993" s="3"/>
      <c r="H993" s="4">
        <v>0</v>
      </c>
      <c r="L993" s="5"/>
      <c r="M993" s="5"/>
      <c r="N993" s="6">
        <v>0</v>
      </c>
      <c r="O993" s="7">
        <f t="shared" si="15"/>
        <v>0</v>
      </c>
      <c r="P993" s="5"/>
      <c r="Q993" s="5"/>
    </row>
    <row r="994" spans="1:17" s="2" customFormat="1" ht="13.5">
      <c r="A994" s="31" t="s">
        <v>10</v>
      </c>
      <c r="B994" s="13">
        <v>0</v>
      </c>
      <c r="C994" s="14"/>
      <c r="E994" s="3">
        <f>B994/$E$3*$F$3</f>
        <v>0</v>
      </c>
      <c r="F994" s="3"/>
      <c r="H994" s="4">
        <v>0</v>
      </c>
      <c r="L994" s="5"/>
      <c r="M994" s="5"/>
      <c r="N994" s="6">
        <v>0</v>
      </c>
      <c r="O994" s="7">
        <f t="shared" si="15"/>
        <v>0</v>
      </c>
      <c r="P994" s="5"/>
      <c r="Q994" s="5"/>
    </row>
    <row r="995" spans="1:17" s="2" customFormat="1" ht="13.5">
      <c r="A995" s="31" t="s">
        <v>12</v>
      </c>
      <c r="B995" s="13">
        <v>0</v>
      </c>
      <c r="C995" s="14"/>
      <c r="E995" s="3">
        <f>B995/$E$3*$F$3</f>
        <v>0</v>
      </c>
      <c r="F995" s="3"/>
      <c r="H995" s="4">
        <v>0</v>
      </c>
      <c r="L995" s="5"/>
      <c r="M995" s="5"/>
      <c r="N995" s="6">
        <v>0</v>
      </c>
      <c r="O995" s="7">
        <f t="shared" si="15"/>
        <v>0</v>
      </c>
      <c r="P995" s="5"/>
      <c r="Q995" s="5"/>
    </row>
    <row r="996" spans="1:17" s="2" customFormat="1" ht="13.5">
      <c r="A996" s="31" t="s">
        <v>14</v>
      </c>
      <c r="B996" s="13">
        <v>0</v>
      </c>
      <c r="C996" s="14"/>
      <c r="E996" s="3">
        <f>B996/$E$3*$F$3</f>
        <v>0</v>
      </c>
      <c r="F996" s="3"/>
      <c r="H996" s="4">
        <v>0</v>
      </c>
      <c r="L996" s="5"/>
      <c r="M996" s="5"/>
      <c r="N996" s="6">
        <v>0</v>
      </c>
      <c r="O996" s="7">
        <f t="shared" si="15"/>
        <v>0</v>
      </c>
      <c r="P996" s="5"/>
      <c r="Q996" s="5"/>
    </row>
    <row r="997" spans="1:17" s="2" customFormat="1" ht="13.5">
      <c r="A997" s="31" t="s">
        <v>778</v>
      </c>
      <c r="B997" s="13">
        <v>0</v>
      </c>
      <c r="C997" s="14"/>
      <c r="E997" s="3">
        <f>B997/$E$3*$F$3</f>
        <v>0</v>
      </c>
      <c r="F997" s="3"/>
      <c r="H997" s="4">
        <v>0</v>
      </c>
      <c r="L997" s="5"/>
      <c r="M997" s="5"/>
      <c r="N997" s="6">
        <v>0</v>
      </c>
      <c r="O997" s="7">
        <f t="shared" si="15"/>
        <v>0</v>
      </c>
      <c r="P997" s="5"/>
      <c r="Q997" s="5"/>
    </row>
    <row r="998" spans="1:17" s="2" customFormat="1" ht="13.5">
      <c r="A998" s="31" t="s">
        <v>779</v>
      </c>
      <c r="B998" s="13">
        <v>0</v>
      </c>
      <c r="C998" s="14"/>
      <c r="E998" s="3">
        <f>B998/$E$3*$F$3</f>
        <v>0</v>
      </c>
      <c r="F998" s="3"/>
      <c r="H998" s="4">
        <v>0</v>
      </c>
      <c r="L998" s="5"/>
      <c r="M998" s="5"/>
      <c r="N998" s="6">
        <v>0</v>
      </c>
      <c r="O998" s="7">
        <f t="shared" si="15"/>
        <v>0</v>
      </c>
      <c r="P998" s="5"/>
      <c r="Q998" s="5"/>
    </row>
    <row r="999" spans="1:17" s="2" customFormat="1" ht="13.5">
      <c r="A999" s="31" t="s">
        <v>10</v>
      </c>
      <c r="B999" s="13">
        <v>0</v>
      </c>
      <c r="C999" s="14"/>
      <c r="E999" s="3">
        <f>B999/$E$3*$F$3</f>
        <v>0</v>
      </c>
      <c r="F999" s="3"/>
      <c r="H999" s="4">
        <v>0</v>
      </c>
      <c r="L999" s="5"/>
      <c r="M999" s="5"/>
      <c r="N999" s="6">
        <v>0</v>
      </c>
      <c r="O999" s="7">
        <f t="shared" si="15"/>
        <v>0</v>
      </c>
      <c r="P999" s="5"/>
      <c r="Q999" s="5"/>
    </row>
    <row r="1000" spans="1:17" s="2" customFormat="1" ht="13.5">
      <c r="A1000" s="31" t="s">
        <v>12</v>
      </c>
      <c r="B1000" s="13">
        <v>0</v>
      </c>
      <c r="C1000" s="14"/>
      <c r="E1000" s="3">
        <f>B1000/$E$3*$F$3</f>
        <v>0</v>
      </c>
      <c r="F1000" s="3"/>
      <c r="H1000" s="4">
        <v>0</v>
      </c>
      <c r="L1000" s="5"/>
      <c r="M1000" s="5"/>
      <c r="N1000" s="6">
        <v>0</v>
      </c>
      <c r="O1000" s="7">
        <f t="shared" si="15"/>
        <v>0</v>
      </c>
      <c r="P1000" s="5"/>
      <c r="Q1000" s="5"/>
    </row>
    <row r="1001" spans="1:17" s="2" customFormat="1" ht="13.5">
      <c r="A1001" s="31" t="s">
        <v>14</v>
      </c>
      <c r="B1001" s="13">
        <v>0</v>
      </c>
      <c r="C1001" s="14"/>
      <c r="E1001" s="3">
        <f>B1001/$E$3*$F$3</f>
        <v>0</v>
      </c>
      <c r="F1001" s="3"/>
      <c r="H1001" s="4">
        <v>0</v>
      </c>
      <c r="L1001" s="5"/>
      <c r="M1001" s="5"/>
      <c r="N1001" s="6">
        <v>0</v>
      </c>
      <c r="O1001" s="7">
        <f t="shared" si="15"/>
        <v>0</v>
      </c>
      <c r="P1001" s="5"/>
      <c r="Q1001" s="5"/>
    </row>
    <row r="1002" spans="1:17" s="2" customFormat="1" ht="13.5">
      <c r="A1002" s="31" t="s">
        <v>780</v>
      </c>
      <c r="B1002" s="13">
        <v>0</v>
      </c>
      <c r="C1002" s="14"/>
      <c r="E1002" s="3">
        <f>B1002/$E$3*$F$3</f>
        <v>0</v>
      </c>
      <c r="F1002" s="3"/>
      <c r="H1002" s="4">
        <v>0</v>
      </c>
      <c r="L1002" s="5"/>
      <c r="M1002" s="5"/>
      <c r="N1002" s="6">
        <v>0</v>
      </c>
      <c r="O1002" s="7">
        <f t="shared" si="15"/>
        <v>0</v>
      </c>
      <c r="P1002" s="5"/>
      <c r="Q1002" s="5"/>
    </row>
    <row r="1003" spans="1:17" s="2" customFormat="1" ht="13.5">
      <c r="A1003" s="31" t="s">
        <v>781</v>
      </c>
      <c r="B1003" s="13">
        <v>0</v>
      </c>
      <c r="C1003" s="14"/>
      <c r="E1003" s="3">
        <f>B1003/$E$3*$F$3</f>
        <v>0</v>
      </c>
      <c r="F1003" s="3"/>
      <c r="H1003" s="4">
        <v>0</v>
      </c>
      <c r="L1003" s="5"/>
      <c r="M1003" s="5"/>
      <c r="N1003" s="6">
        <v>0</v>
      </c>
      <c r="O1003" s="7">
        <f t="shared" si="15"/>
        <v>0</v>
      </c>
      <c r="P1003" s="5"/>
      <c r="Q1003" s="5"/>
    </row>
    <row r="1004" spans="1:17" s="2" customFormat="1" ht="13.5">
      <c r="A1004" s="31" t="s">
        <v>782</v>
      </c>
      <c r="B1004" s="13">
        <v>0</v>
      </c>
      <c r="C1004" s="14"/>
      <c r="E1004" s="3">
        <f>B1004/$E$3*$F$3</f>
        <v>0</v>
      </c>
      <c r="F1004" s="3"/>
      <c r="H1004" s="4">
        <v>0</v>
      </c>
      <c r="L1004" s="5"/>
      <c r="M1004" s="5"/>
      <c r="N1004" s="6">
        <v>0</v>
      </c>
      <c r="O1004" s="7">
        <f t="shared" si="15"/>
        <v>0</v>
      </c>
      <c r="P1004" s="5"/>
      <c r="Q1004" s="5"/>
    </row>
    <row r="1005" spans="1:17" s="2" customFormat="1" ht="13.5">
      <c r="A1005" s="31" t="s">
        <v>783</v>
      </c>
      <c r="B1005" s="13">
        <v>0</v>
      </c>
      <c r="C1005" s="14"/>
      <c r="E1005" s="3">
        <f>B1005/$E$3*$F$3</f>
        <v>0</v>
      </c>
      <c r="F1005" s="3"/>
      <c r="H1005" s="4">
        <v>0</v>
      </c>
      <c r="L1005" s="5"/>
      <c r="M1005" s="5"/>
      <c r="N1005" s="6">
        <v>0</v>
      </c>
      <c r="O1005" s="7">
        <f t="shared" si="15"/>
        <v>0</v>
      </c>
      <c r="P1005" s="5"/>
      <c r="Q1005" s="5"/>
    </row>
    <row r="1006" spans="1:17" s="2" customFormat="1" ht="13.5">
      <c r="A1006" s="31" t="s">
        <v>784</v>
      </c>
      <c r="B1006" s="13">
        <v>0</v>
      </c>
      <c r="C1006" s="14"/>
      <c r="E1006" s="3">
        <f>B1006/$E$3*$F$3</f>
        <v>0</v>
      </c>
      <c r="F1006" s="3"/>
      <c r="H1006" s="4">
        <v>0</v>
      </c>
      <c r="L1006" s="5"/>
      <c r="M1006" s="5"/>
      <c r="N1006" s="6">
        <v>0</v>
      </c>
      <c r="O1006" s="7">
        <f t="shared" si="15"/>
        <v>0</v>
      </c>
      <c r="P1006" s="5"/>
      <c r="Q1006" s="5"/>
    </row>
    <row r="1007" spans="1:17" s="2" customFormat="1" ht="13.5">
      <c r="A1007" s="31" t="s">
        <v>28</v>
      </c>
      <c r="B1007" s="13">
        <v>0</v>
      </c>
      <c r="C1007" s="14"/>
      <c r="E1007" s="3">
        <f>B1007/$E$3*$F$3</f>
        <v>0</v>
      </c>
      <c r="F1007" s="3"/>
      <c r="H1007" s="4">
        <v>0</v>
      </c>
      <c r="L1007" s="5"/>
      <c r="M1007" s="5"/>
      <c r="N1007" s="6">
        <v>0</v>
      </c>
      <c r="O1007" s="7">
        <f t="shared" si="15"/>
        <v>0</v>
      </c>
      <c r="P1007" s="5"/>
      <c r="Q1007" s="5"/>
    </row>
    <row r="1008" spans="1:17" s="2" customFormat="1" ht="13.5">
      <c r="A1008" s="31" t="s">
        <v>785</v>
      </c>
      <c r="B1008" s="13">
        <v>0</v>
      </c>
      <c r="C1008" s="14"/>
      <c r="E1008" s="3">
        <f>B1008/$E$3*$F$3</f>
        <v>0</v>
      </c>
      <c r="F1008" s="3"/>
      <c r="H1008" s="4">
        <v>0</v>
      </c>
      <c r="L1008" s="5"/>
      <c r="M1008" s="5"/>
      <c r="N1008" s="6">
        <v>0</v>
      </c>
      <c r="O1008" s="7">
        <f t="shared" si="15"/>
        <v>0</v>
      </c>
      <c r="P1008" s="5"/>
      <c r="Q1008" s="5"/>
    </row>
    <row r="1009" spans="1:17" s="2" customFormat="1" ht="13.5">
      <c r="A1009" s="31" t="s">
        <v>786</v>
      </c>
      <c r="B1009" s="13">
        <v>34.9579865604778</v>
      </c>
      <c r="C1009" s="14"/>
      <c r="E1009" s="3">
        <f>B1009/$E$3*$F$3</f>
        <v>17.06795774158037</v>
      </c>
      <c r="F1009" s="3"/>
      <c r="H1009" s="4">
        <v>185.043723066485</v>
      </c>
      <c r="L1009" s="5"/>
      <c r="M1009" s="5"/>
      <c r="N1009" s="6">
        <v>185.043723066485</v>
      </c>
      <c r="O1009" s="7">
        <f t="shared" si="15"/>
        <v>34.957986560477885</v>
      </c>
      <c r="P1009" s="5"/>
      <c r="Q1009" s="5"/>
    </row>
    <row r="1010" spans="1:17" s="2" customFormat="1" ht="13.5">
      <c r="A1010" s="31" t="s">
        <v>10</v>
      </c>
      <c r="B1010" s="13">
        <v>19.4620980587357</v>
      </c>
      <c r="C1010" s="14"/>
      <c r="E1010" s="3">
        <f>B1010/$E$3*$F$3</f>
        <v>9.502213940563234</v>
      </c>
      <c r="F1010" s="3"/>
      <c r="H1010" s="4">
        <v>103.019064820655</v>
      </c>
      <c r="L1010" s="5"/>
      <c r="M1010" s="5"/>
      <c r="N1010" s="6">
        <v>103.019064820655</v>
      </c>
      <c r="O1010" s="7">
        <f t="shared" si="15"/>
        <v>19.462098058735666</v>
      </c>
      <c r="P1010" s="5"/>
      <c r="Q1010" s="5"/>
    </row>
    <row r="1011" spans="1:17" s="2" customFormat="1" ht="13.5">
      <c r="A1011" s="31" t="s">
        <v>12</v>
      </c>
      <c r="B1011" s="13">
        <v>15.4958885017422</v>
      </c>
      <c r="C1011" s="14"/>
      <c r="E1011" s="3">
        <f>B1011/$E$3*$F$3</f>
        <v>7.565743801017185</v>
      </c>
      <c r="F1011" s="3"/>
      <c r="H1011" s="4">
        <v>82.0246582458298</v>
      </c>
      <c r="L1011" s="5"/>
      <c r="M1011" s="5"/>
      <c r="N1011" s="6">
        <v>82.0246582458298</v>
      </c>
      <c r="O1011" s="7">
        <f t="shared" si="15"/>
        <v>15.495888501742183</v>
      </c>
      <c r="P1011" s="5"/>
      <c r="Q1011" s="5"/>
    </row>
    <row r="1012" spans="1:17" s="2" customFormat="1" ht="13.5">
      <c r="A1012" s="31" t="s">
        <v>14</v>
      </c>
      <c r="B1012" s="13">
        <v>0</v>
      </c>
      <c r="C1012" s="14"/>
      <c r="E1012" s="3">
        <f>B1012/$E$3*$F$3</f>
        <v>0</v>
      </c>
      <c r="F1012" s="3"/>
      <c r="H1012" s="4">
        <v>0</v>
      </c>
      <c r="L1012" s="5"/>
      <c r="M1012" s="5"/>
      <c r="N1012" s="6">
        <v>0</v>
      </c>
      <c r="O1012" s="7">
        <f t="shared" si="15"/>
        <v>0</v>
      </c>
      <c r="P1012" s="5"/>
      <c r="Q1012" s="5"/>
    </row>
    <row r="1013" spans="1:17" s="2" customFormat="1" ht="13.5">
      <c r="A1013" s="31" t="s">
        <v>787</v>
      </c>
      <c r="B1013" s="13">
        <v>0</v>
      </c>
      <c r="C1013" s="14"/>
      <c r="E1013" s="3">
        <f>B1013/$E$3*$F$3</f>
        <v>0</v>
      </c>
      <c r="F1013" s="3"/>
      <c r="H1013" s="4">
        <v>0</v>
      </c>
      <c r="L1013" s="5"/>
      <c r="M1013" s="5"/>
      <c r="N1013" s="6">
        <v>0</v>
      </c>
      <c r="O1013" s="7">
        <f t="shared" si="15"/>
        <v>0</v>
      </c>
      <c r="P1013" s="5"/>
      <c r="Q1013" s="5"/>
    </row>
    <row r="1014" spans="1:17" s="2" customFormat="1" ht="13.5">
      <c r="A1014" s="31" t="s">
        <v>788</v>
      </c>
      <c r="B1014" s="13">
        <v>0</v>
      </c>
      <c r="C1014" s="14"/>
      <c r="E1014" s="3">
        <f>B1014/$E$3*$F$3</f>
        <v>0</v>
      </c>
      <c r="F1014" s="3"/>
      <c r="H1014" s="4">
        <v>0</v>
      </c>
      <c r="L1014" s="5"/>
      <c r="M1014" s="5"/>
      <c r="N1014" s="6">
        <v>0</v>
      </c>
      <c r="O1014" s="7">
        <f t="shared" si="15"/>
        <v>0</v>
      </c>
      <c r="P1014" s="5"/>
      <c r="Q1014" s="5"/>
    </row>
    <row r="1015" spans="1:17" s="2" customFormat="1" ht="13.5">
      <c r="A1015" s="31" t="s">
        <v>789</v>
      </c>
      <c r="B1015" s="13">
        <v>0</v>
      </c>
      <c r="C1015" s="14"/>
      <c r="E1015" s="3">
        <f>B1015/$E$3*$F$3</f>
        <v>0</v>
      </c>
      <c r="F1015" s="3"/>
      <c r="H1015" s="4">
        <v>0</v>
      </c>
      <c r="L1015" s="5"/>
      <c r="M1015" s="5"/>
      <c r="N1015" s="6">
        <v>0</v>
      </c>
      <c r="O1015" s="7">
        <f t="shared" si="15"/>
        <v>0</v>
      </c>
      <c r="P1015" s="5"/>
      <c r="Q1015" s="5"/>
    </row>
    <row r="1016" spans="1:17" s="2" customFormat="1" ht="13.5">
      <c r="A1016" s="31" t="s">
        <v>790</v>
      </c>
      <c r="B1016" s="13">
        <v>284.82918865107</v>
      </c>
      <c r="C1016" s="14"/>
      <c r="E1016" s="3">
        <f>B1016/$E$3*$F$3</f>
        <v>139.0655765329821</v>
      </c>
      <c r="F1016" s="3"/>
      <c r="H1016" s="4">
        <v>1507.69133728049</v>
      </c>
      <c r="L1016" s="5"/>
      <c r="M1016" s="5"/>
      <c r="N1016" s="6">
        <v>1507.69133728049</v>
      </c>
      <c r="O1016" s="7">
        <f t="shared" si="15"/>
        <v>284.82918865107047</v>
      </c>
      <c r="P1016" s="5"/>
      <c r="Q1016" s="5"/>
    </row>
    <row r="1017" spans="1:17" s="2" customFormat="1" ht="13.5">
      <c r="A1017" s="31" t="s">
        <v>10</v>
      </c>
      <c r="B1017" s="13">
        <v>4.79634644101543</v>
      </c>
      <c r="C1017" s="14"/>
      <c r="E1017" s="3">
        <f>B1017/$E$3*$F$3</f>
        <v>2.34177784317198</v>
      </c>
      <c r="F1017" s="3"/>
      <c r="H1017" s="4">
        <v>25.3885846951378</v>
      </c>
      <c r="L1017" s="5"/>
      <c r="M1017" s="5"/>
      <c r="N1017" s="6">
        <v>25.3885846951378</v>
      </c>
      <c r="O1017" s="7">
        <f t="shared" si="15"/>
        <v>4.796346441015438</v>
      </c>
      <c r="P1017" s="5"/>
      <c r="Q1017" s="5"/>
    </row>
    <row r="1018" spans="1:17" s="2" customFormat="1" ht="13.5">
      <c r="A1018" s="31" t="s">
        <v>12</v>
      </c>
      <c r="B1018" s="13">
        <v>3.41278496764559</v>
      </c>
      <c r="C1018" s="14"/>
      <c r="E1018" s="3">
        <f>B1018/$E$3*$F$3</f>
        <v>1.6662650037954452</v>
      </c>
      <c r="F1018" s="3"/>
      <c r="H1018" s="4">
        <v>18.0649544946173</v>
      </c>
      <c r="L1018" s="5"/>
      <c r="M1018" s="5"/>
      <c r="N1018" s="6">
        <v>18.0649544946173</v>
      </c>
      <c r="O1018" s="7">
        <f t="shared" si="15"/>
        <v>3.4127849676456044</v>
      </c>
      <c r="P1018" s="5"/>
      <c r="Q1018" s="5"/>
    </row>
    <row r="1019" spans="1:17" s="2" customFormat="1" ht="13.5">
      <c r="A1019" s="31" t="s">
        <v>14</v>
      </c>
      <c r="B1019" s="13">
        <v>0</v>
      </c>
      <c r="C1019" s="14"/>
      <c r="E1019" s="3">
        <f>B1019/$E$3*$F$3</f>
        <v>0</v>
      </c>
      <c r="F1019" s="3"/>
      <c r="H1019" s="4">
        <v>0</v>
      </c>
      <c r="L1019" s="5"/>
      <c r="M1019" s="5"/>
      <c r="N1019" s="6">
        <v>0</v>
      </c>
      <c r="O1019" s="7">
        <f t="shared" si="15"/>
        <v>0</v>
      </c>
      <c r="P1019" s="5"/>
      <c r="Q1019" s="5"/>
    </row>
    <row r="1020" spans="1:17" s="2" customFormat="1" ht="13.5">
      <c r="A1020" s="31" t="s">
        <v>791</v>
      </c>
      <c r="B1020" s="13">
        <v>0</v>
      </c>
      <c r="C1020" s="14"/>
      <c r="E1020" s="3">
        <f>B1020/$E$3*$F$3</f>
        <v>0</v>
      </c>
      <c r="F1020" s="3"/>
      <c r="H1020" s="4">
        <v>0</v>
      </c>
      <c r="L1020" s="5"/>
      <c r="M1020" s="5"/>
      <c r="N1020" s="6">
        <v>0</v>
      </c>
      <c r="O1020" s="7">
        <f t="shared" si="15"/>
        <v>0</v>
      </c>
      <c r="P1020" s="5"/>
      <c r="Q1020" s="5"/>
    </row>
    <row r="1021" spans="1:17" s="2" customFormat="1" ht="13.5">
      <c r="A1021" s="31" t="s">
        <v>792</v>
      </c>
      <c r="B1021" s="13">
        <v>267.39631408661</v>
      </c>
      <c r="C1021" s="14"/>
      <c r="E1021" s="3">
        <f>B1021/$E$3*$F$3</f>
        <v>130.55411475683778</v>
      </c>
      <c r="F1021" s="3"/>
      <c r="H1021" s="4">
        <v>1415.41359675393</v>
      </c>
      <c r="L1021" s="5"/>
      <c r="M1021" s="5"/>
      <c r="N1021" s="6">
        <v>1415.41359675393</v>
      </c>
      <c r="O1021" s="7">
        <f t="shared" si="15"/>
        <v>267.39631408661023</v>
      </c>
      <c r="P1021" s="5"/>
      <c r="Q1021" s="5"/>
    </row>
    <row r="1022" spans="1:17" s="2" customFormat="1" ht="13.5">
      <c r="A1022" s="31" t="s">
        <v>793</v>
      </c>
      <c r="B1022" s="13">
        <v>0</v>
      </c>
      <c r="C1022" s="14"/>
      <c r="E1022" s="3">
        <f>B1022/$E$3*$F$3</f>
        <v>0</v>
      </c>
      <c r="F1022" s="3"/>
      <c r="H1022" s="4">
        <v>0</v>
      </c>
      <c r="L1022" s="5"/>
      <c r="M1022" s="5"/>
      <c r="N1022" s="6">
        <v>0</v>
      </c>
      <c r="O1022" s="7">
        <f t="shared" si="15"/>
        <v>0</v>
      </c>
      <c r="P1022" s="5"/>
      <c r="Q1022" s="5"/>
    </row>
    <row r="1023" spans="1:17" s="2" customFormat="1" ht="13.5">
      <c r="A1023" s="31" t="s">
        <v>794</v>
      </c>
      <c r="B1023" s="13">
        <v>0</v>
      </c>
      <c r="C1023" s="14"/>
      <c r="E1023" s="3">
        <f>B1023/$E$3*$F$3</f>
        <v>0</v>
      </c>
      <c r="F1023" s="3"/>
      <c r="H1023" s="4">
        <v>0</v>
      </c>
      <c r="L1023" s="5"/>
      <c r="M1023" s="5"/>
      <c r="N1023" s="6">
        <v>0</v>
      </c>
      <c r="O1023" s="7">
        <f t="shared" si="15"/>
        <v>0</v>
      </c>
      <c r="P1023" s="5"/>
      <c r="Q1023" s="5"/>
    </row>
    <row r="1024" spans="1:17" s="2" customFormat="1" ht="13.5">
      <c r="A1024" s="31" t="s">
        <v>795</v>
      </c>
      <c r="B1024" s="13">
        <v>243.506819313091</v>
      </c>
      <c r="C1024" s="14"/>
      <c r="E1024" s="3">
        <f>B1024/$E$3*$F$3</f>
        <v>118.8902597302697</v>
      </c>
      <c r="F1024" s="3"/>
      <c r="H1024" s="4">
        <v>1288.95891529161</v>
      </c>
      <c r="L1024" s="5"/>
      <c r="M1024" s="5"/>
      <c r="N1024" s="6">
        <v>1288.95891529161</v>
      </c>
      <c r="O1024" s="7">
        <f t="shared" si="15"/>
        <v>243.50681931309126</v>
      </c>
      <c r="P1024" s="5"/>
      <c r="Q1024" s="5"/>
    </row>
    <row r="1025" spans="1:17" s="2" customFormat="1" ht="13.5">
      <c r="A1025" s="31" t="s">
        <v>796</v>
      </c>
      <c r="B1025" s="13">
        <v>0</v>
      </c>
      <c r="C1025" s="14"/>
      <c r="E1025" s="3">
        <f>B1025/$E$3*$F$3</f>
        <v>0</v>
      </c>
      <c r="F1025" s="3"/>
      <c r="H1025" s="4">
        <v>0</v>
      </c>
      <c r="L1025" s="5"/>
      <c r="M1025" s="5"/>
      <c r="N1025" s="6">
        <v>0</v>
      </c>
      <c r="O1025" s="7">
        <f t="shared" si="15"/>
        <v>0</v>
      </c>
      <c r="P1025" s="5"/>
      <c r="Q1025" s="5"/>
    </row>
    <row r="1026" spans="1:17" s="2" customFormat="1" ht="13.5">
      <c r="A1026" s="31" t="s">
        <v>797</v>
      </c>
      <c r="B1026" s="13">
        <v>241.569833250373</v>
      </c>
      <c r="C1026" s="14"/>
      <c r="E1026" s="3">
        <f>B1026/$E$3*$F$3</f>
        <v>117.94454175514245</v>
      </c>
      <c r="F1026" s="3"/>
      <c r="H1026" s="4">
        <v>1278.70583301088</v>
      </c>
      <c r="L1026" s="5"/>
      <c r="M1026" s="5"/>
      <c r="N1026" s="6">
        <v>1278.70583301088</v>
      </c>
      <c r="O1026" s="7">
        <f t="shared" si="15"/>
        <v>241.56983325037325</v>
      </c>
      <c r="P1026" s="5"/>
      <c r="Q1026" s="5"/>
    </row>
    <row r="1027" spans="1:17" s="2" customFormat="1" ht="13.5">
      <c r="A1027" s="31" t="s">
        <v>798</v>
      </c>
      <c r="B1027" s="13">
        <v>0</v>
      </c>
      <c r="C1027" s="14"/>
      <c r="E1027" s="3">
        <f>B1027/$E$3*$F$3</f>
        <v>0</v>
      </c>
      <c r="F1027" s="3"/>
      <c r="H1027" s="4">
        <v>0</v>
      </c>
      <c r="L1027" s="5"/>
      <c r="M1027" s="5"/>
      <c r="N1027" s="6">
        <v>0</v>
      </c>
      <c r="O1027" s="7">
        <f t="shared" si="15"/>
        <v>0</v>
      </c>
      <c r="P1027" s="5"/>
      <c r="Q1027" s="5"/>
    </row>
    <row r="1028" spans="1:17" s="2" customFormat="1" ht="13.5">
      <c r="A1028" s="31" t="s">
        <v>799</v>
      </c>
      <c r="B1028" s="13">
        <v>0</v>
      </c>
      <c r="C1028" s="14"/>
      <c r="E1028" s="3">
        <f>B1028/$E$3*$F$3</f>
        <v>0</v>
      </c>
      <c r="F1028" s="3"/>
      <c r="H1028" s="4">
        <v>0</v>
      </c>
      <c r="L1028" s="5"/>
      <c r="M1028" s="5"/>
      <c r="N1028" s="6">
        <v>0</v>
      </c>
      <c r="O1028" s="7">
        <f t="shared" si="15"/>
        <v>0</v>
      </c>
      <c r="P1028" s="5"/>
      <c r="Q1028" s="5"/>
    </row>
    <row r="1029" spans="1:17" s="2" customFormat="1" ht="13.5">
      <c r="A1029" s="31" t="s">
        <v>800</v>
      </c>
      <c r="B1029" s="13">
        <v>1.93698606271777</v>
      </c>
      <c r="C1029" s="14"/>
      <c r="E1029" s="3">
        <f>B1029/$E$3*$F$3</f>
        <v>0.9457179751271457</v>
      </c>
      <c r="F1029" s="3"/>
      <c r="H1029" s="4">
        <v>10.2530822807287</v>
      </c>
      <c r="L1029" s="5"/>
      <c r="M1029" s="5"/>
      <c r="N1029" s="6">
        <v>10.2530822807287</v>
      </c>
      <c r="O1029" s="7">
        <f t="shared" si="15"/>
        <v>1.936986062717768</v>
      </c>
      <c r="P1029" s="5"/>
      <c r="Q1029" s="5"/>
    </row>
    <row r="1030" spans="1:17" s="2" customFormat="1" ht="13.5">
      <c r="A1030" s="31" t="s">
        <v>801</v>
      </c>
      <c r="B1030" s="13"/>
      <c r="C1030" s="14"/>
      <c r="E1030" s="3">
        <f>B1030/$E$3*$F$3</f>
        <v>0</v>
      </c>
      <c r="F1030" s="3"/>
      <c r="H1030" s="4">
        <v>80.0716901923576</v>
      </c>
      <c r="L1030" s="5"/>
      <c r="M1030" s="5"/>
      <c r="N1030" s="6">
        <v>80.0716901923576</v>
      </c>
      <c r="O1030" s="7"/>
      <c r="P1030" s="5"/>
      <c r="Q1030" s="5"/>
    </row>
    <row r="1031" spans="1:17" s="2" customFormat="1" ht="13.5">
      <c r="A1031" s="31" t="s">
        <v>802</v>
      </c>
      <c r="B1031" s="13"/>
      <c r="C1031" s="14"/>
      <c r="E1031" s="3">
        <f>B1031/$E$3*$F$3</f>
        <v>0</v>
      </c>
      <c r="F1031" s="3"/>
      <c r="H1031" s="4">
        <v>0</v>
      </c>
      <c r="L1031" s="5"/>
      <c r="M1031" s="5"/>
      <c r="N1031" s="6">
        <v>0</v>
      </c>
      <c r="O1031" s="7"/>
      <c r="P1031" s="5"/>
      <c r="Q1031" s="5"/>
    </row>
    <row r="1032" spans="1:17" s="2" customFormat="1" ht="13.5">
      <c r="A1032" s="31" t="s">
        <v>10</v>
      </c>
      <c r="B1032" s="13"/>
      <c r="C1032" s="14"/>
      <c r="E1032" s="3">
        <f>B1032/$E$3*$F$3</f>
        <v>0</v>
      </c>
      <c r="F1032" s="3"/>
      <c r="H1032" s="4">
        <v>0</v>
      </c>
      <c r="L1032" s="5"/>
      <c r="M1032" s="5"/>
      <c r="N1032" s="6">
        <v>0</v>
      </c>
      <c r="O1032" s="7"/>
      <c r="P1032" s="5"/>
      <c r="Q1032" s="5"/>
    </row>
    <row r="1033" spans="1:17" s="2" customFormat="1" ht="13.5">
      <c r="A1033" s="31" t="s">
        <v>12</v>
      </c>
      <c r="B1033" s="13"/>
      <c r="C1033" s="14"/>
      <c r="E1033" s="3">
        <f>B1033/$E$3*$F$3</f>
        <v>0</v>
      </c>
      <c r="F1033" s="3"/>
      <c r="H1033" s="4">
        <v>0</v>
      </c>
      <c r="L1033" s="5"/>
      <c r="M1033" s="5"/>
      <c r="N1033" s="6">
        <v>0</v>
      </c>
      <c r="O1033" s="7"/>
      <c r="P1033" s="5"/>
      <c r="Q1033" s="5"/>
    </row>
    <row r="1034" spans="1:17" s="2" customFormat="1" ht="13.5">
      <c r="A1034" s="31" t="s">
        <v>14</v>
      </c>
      <c r="B1034" s="13"/>
      <c r="C1034" s="14"/>
      <c r="E1034" s="3">
        <f>B1034/$E$3*$F$3</f>
        <v>0</v>
      </c>
      <c r="F1034" s="3"/>
      <c r="H1034" s="4">
        <v>0</v>
      </c>
      <c r="L1034" s="5"/>
      <c r="M1034" s="5"/>
      <c r="N1034" s="6">
        <v>0</v>
      </c>
      <c r="O1034" s="7"/>
      <c r="P1034" s="5"/>
      <c r="Q1034" s="5"/>
    </row>
    <row r="1035" spans="1:17" s="2" customFormat="1" ht="13.5">
      <c r="A1035" s="31" t="s">
        <v>803</v>
      </c>
      <c r="B1035" s="13"/>
      <c r="C1035" s="14"/>
      <c r="E1035" s="3">
        <f>B1035/$E$3*$F$3</f>
        <v>0</v>
      </c>
      <c r="F1035" s="3"/>
      <c r="H1035" s="4">
        <v>0</v>
      </c>
      <c r="L1035" s="5"/>
      <c r="M1035" s="5"/>
      <c r="N1035" s="6">
        <v>0</v>
      </c>
      <c r="O1035" s="7"/>
      <c r="P1035" s="5"/>
      <c r="Q1035" s="5"/>
    </row>
    <row r="1036" spans="1:17" s="2" customFormat="1" ht="13.5">
      <c r="A1036" s="31" t="s">
        <v>804</v>
      </c>
      <c r="B1036" s="13"/>
      <c r="C1036" s="14"/>
      <c r="E1036" s="3">
        <f>B1036/$E$3*$F$3</f>
        <v>0</v>
      </c>
      <c r="F1036" s="3"/>
      <c r="H1036" s="4">
        <v>0</v>
      </c>
      <c r="L1036" s="5"/>
      <c r="M1036" s="5"/>
      <c r="N1036" s="6">
        <v>0</v>
      </c>
      <c r="O1036" s="7"/>
      <c r="P1036" s="5"/>
      <c r="Q1036" s="5"/>
    </row>
    <row r="1037" spans="1:17" s="2" customFormat="1" ht="13.5">
      <c r="A1037" s="31" t="s">
        <v>805</v>
      </c>
      <c r="B1037" s="13"/>
      <c r="C1037" s="14"/>
      <c r="E1037" s="3">
        <f>B1037/$E$3*$F$3</f>
        <v>0</v>
      </c>
      <c r="F1037" s="3"/>
      <c r="H1037" s="4">
        <v>0</v>
      </c>
      <c r="L1037" s="5"/>
      <c r="M1037" s="5"/>
      <c r="N1037" s="6">
        <v>0</v>
      </c>
      <c r="O1037" s="7"/>
      <c r="P1037" s="5"/>
      <c r="Q1037" s="5"/>
    </row>
    <row r="1038" spans="1:17" s="2" customFormat="1" ht="13.5">
      <c r="A1038" s="31" t="s">
        <v>806</v>
      </c>
      <c r="B1038" s="13"/>
      <c r="C1038" s="14"/>
      <c r="E1038" s="3">
        <f>B1038/$E$3*$F$3</f>
        <v>0</v>
      </c>
      <c r="F1038" s="3"/>
      <c r="H1038" s="4">
        <v>0</v>
      </c>
      <c r="L1038" s="5"/>
      <c r="M1038" s="5"/>
      <c r="N1038" s="6">
        <v>0</v>
      </c>
      <c r="O1038" s="7"/>
      <c r="P1038" s="5"/>
      <c r="Q1038" s="5"/>
    </row>
    <row r="1039" spans="1:17" s="2" customFormat="1" ht="13.5">
      <c r="A1039" s="31" t="s">
        <v>28</v>
      </c>
      <c r="B1039" s="13"/>
      <c r="C1039" s="14"/>
      <c r="E1039" s="3">
        <f>B1039/$E$3*$F$3</f>
        <v>0</v>
      </c>
      <c r="F1039" s="3"/>
      <c r="H1039" s="4">
        <v>0</v>
      </c>
      <c r="L1039" s="5"/>
      <c r="M1039" s="5"/>
      <c r="N1039" s="6">
        <v>0</v>
      </c>
      <c r="O1039" s="7"/>
      <c r="P1039" s="5"/>
      <c r="Q1039" s="5"/>
    </row>
    <row r="1040" spans="1:17" s="2" customFormat="1" ht="13.5">
      <c r="A1040" s="31" t="s">
        <v>807</v>
      </c>
      <c r="B1040" s="13"/>
      <c r="C1040" s="14"/>
      <c r="E1040" s="3">
        <f>B1040/$E$3*$F$3</f>
        <v>0</v>
      </c>
      <c r="F1040" s="3"/>
      <c r="H1040" s="4">
        <v>0</v>
      </c>
      <c r="L1040" s="5"/>
      <c r="M1040" s="5"/>
      <c r="N1040" s="6">
        <v>0</v>
      </c>
      <c r="O1040" s="7"/>
      <c r="P1040" s="5"/>
      <c r="Q1040" s="5"/>
    </row>
    <row r="1041" spans="1:17" s="2" customFormat="1" ht="13.5">
      <c r="A1041" s="31" t="s">
        <v>808</v>
      </c>
      <c r="B1041" s="13"/>
      <c r="C1041" s="14"/>
      <c r="E1041" s="3">
        <f>B1041/$E$3*$F$3</f>
        <v>0</v>
      </c>
      <c r="F1041" s="3"/>
      <c r="H1041" s="4">
        <v>80.0716901923576</v>
      </c>
      <c r="L1041" s="5"/>
      <c r="M1041" s="5"/>
      <c r="N1041" s="6">
        <v>80.0716901923576</v>
      </c>
      <c r="O1041" s="7"/>
      <c r="P1041" s="5"/>
      <c r="Q1041" s="5"/>
    </row>
    <row r="1042" spans="1:17" s="2" customFormat="1" ht="13.5">
      <c r="A1042" s="31" t="s">
        <v>10</v>
      </c>
      <c r="B1042" s="13"/>
      <c r="C1042" s="14"/>
      <c r="E1042" s="3">
        <f>B1042/$E$3*$F$3</f>
        <v>0</v>
      </c>
      <c r="F1042" s="3"/>
      <c r="H1042" s="4">
        <v>0</v>
      </c>
      <c r="L1042" s="5"/>
      <c r="M1042" s="5"/>
      <c r="N1042" s="6">
        <v>0</v>
      </c>
      <c r="O1042" s="7"/>
      <c r="P1042" s="5"/>
      <c r="Q1042" s="5"/>
    </row>
    <row r="1043" spans="1:17" s="2" customFormat="1" ht="13.5">
      <c r="A1043" s="31" t="s">
        <v>12</v>
      </c>
      <c r="B1043" s="13"/>
      <c r="C1043" s="14"/>
      <c r="E1043" s="3">
        <f>B1043/$E$3*$F$3</f>
        <v>0</v>
      </c>
      <c r="F1043" s="3"/>
      <c r="H1043" s="4">
        <v>0</v>
      </c>
      <c r="L1043" s="5"/>
      <c r="M1043" s="5"/>
      <c r="N1043" s="6">
        <v>0</v>
      </c>
      <c r="O1043" s="7"/>
      <c r="P1043" s="5"/>
      <c r="Q1043" s="5"/>
    </row>
    <row r="1044" spans="1:17" s="2" customFormat="1" ht="13.5">
      <c r="A1044" s="31" t="s">
        <v>14</v>
      </c>
      <c r="B1044" s="13"/>
      <c r="C1044" s="14"/>
      <c r="E1044" s="3">
        <f>B1044/$E$3*$F$3</f>
        <v>0</v>
      </c>
      <c r="F1044" s="3"/>
      <c r="H1044" s="4">
        <v>0</v>
      </c>
      <c r="L1044" s="5"/>
      <c r="M1044" s="5"/>
      <c r="N1044" s="6">
        <v>0</v>
      </c>
      <c r="O1044" s="7"/>
      <c r="P1044" s="5"/>
      <c r="Q1044" s="5"/>
    </row>
    <row r="1045" spans="1:17" s="2" customFormat="1" ht="13.5">
      <c r="A1045" s="31" t="s">
        <v>809</v>
      </c>
      <c r="B1045" s="13"/>
      <c r="C1045" s="14"/>
      <c r="E1045" s="3">
        <f>B1045/$E$3*$F$3</f>
        <v>0</v>
      </c>
      <c r="F1045" s="3"/>
      <c r="H1045" s="4">
        <v>0</v>
      </c>
      <c r="L1045" s="5"/>
      <c r="M1045" s="5"/>
      <c r="N1045" s="6">
        <v>0</v>
      </c>
      <c r="O1045" s="7"/>
      <c r="P1045" s="5"/>
      <c r="Q1045" s="5"/>
    </row>
    <row r="1046" spans="1:17" s="2" customFormat="1" ht="13.5">
      <c r="A1046" s="31" t="s">
        <v>810</v>
      </c>
      <c r="B1046" s="13"/>
      <c r="C1046" s="14"/>
      <c r="E1046" s="3">
        <f>B1046/$E$3*$F$3</f>
        <v>0</v>
      </c>
      <c r="F1046" s="3"/>
      <c r="H1046" s="4">
        <v>80.0716901923576</v>
      </c>
      <c r="L1046" s="5"/>
      <c r="M1046" s="5"/>
      <c r="N1046" s="6">
        <v>80.0716901923576</v>
      </c>
      <c r="O1046" s="7"/>
      <c r="P1046" s="5"/>
      <c r="Q1046" s="5"/>
    </row>
    <row r="1047" spans="1:17" s="2" customFormat="1" ht="13.5">
      <c r="A1047" s="31" t="s">
        <v>811</v>
      </c>
      <c r="B1047" s="13"/>
      <c r="C1047" s="14"/>
      <c r="E1047" s="3">
        <f>B1047/$E$3*$F$3</f>
        <v>0</v>
      </c>
      <c r="F1047" s="3"/>
      <c r="H1047" s="4">
        <v>0</v>
      </c>
      <c r="L1047" s="5"/>
      <c r="M1047" s="5"/>
      <c r="N1047" s="6">
        <v>0</v>
      </c>
      <c r="O1047" s="7"/>
      <c r="P1047" s="5"/>
      <c r="Q1047" s="5"/>
    </row>
    <row r="1048" spans="1:17" s="2" customFormat="1" ht="13.5">
      <c r="A1048" s="31" t="s">
        <v>812</v>
      </c>
      <c r="B1048" s="13"/>
      <c r="C1048" s="14"/>
      <c r="E1048" s="3">
        <f>B1048/$E$3*$F$3</f>
        <v>0</v>
      </c>
      <c r="F1048" s="3"/>
      <c r="H1048" s="4">
        <v>0</v>
      </c>
      <c r="L1048" s="5"/>
      <c r="M1048" s="5"/>
      <c r="N1048" s="6">
        <v>0</v>
      </c>
      <c r="O1048" s="7"/>
      <c r="P1048" s="5"/>
      <c r="Q1048" s="5"/>
    </row>
    <row r="1049" spans="1:17" s="2" customFormat="1" ht="13.5">
      <c r="A1049" s="31" t="s">
        <v>813</v>
      </c>
      <c r="B1049" s="13"/>
      <c r="C1049" s="14"/>
      <c r="E1049" s="3">
        <f>B1049/$E$3*$F$3</f>
        <v>0</v>
      </c>
      <c r="F1049" s="3"/>
      <c r="H1049" s="4">
        <v>0</v>
      </c>
      <c r="L1049" s="5"/>
      <c r="M1049" s="5"/>
      <c r="N1049" s="6">
        <v>0</v>
      </c>
      <c r="O1049" s="7"/>
      <c r="P1049" s="5"/>
      <c r="Q1049" s="5"/>
    </row>
    <row r="1050" spans="1:17" s="2" customFormat="1" ht="13.5">
      <c r="A1050" s="31" t="s">
        <v>814</v>
      </c>
      <c r="B1050" s="13"/>
      <c r="C1050" s="14"/>
      <c r="E1050" s="3">
        <f>B1050/$E$3*$F$3</f>
        <v>0</v>
      </c>
      <c r="F1050" s="3"/>
      <c r="H1050" s="4">
        <v>356.904911772033</v>
      </c>
      <c r="L1050" s="5"/>
      <c r="M1050" s="5"/>
      <c r="N1050" s="6">
        <v>356.904911772033</v>
      </c>
      <c r="O1050" s="7"/>
      <c r="P1050" s="5"/>
      <c r="Q1050" s="5"/>
    </row>
    <row r="1051" spans="1:17" s="2" customFormat="1" ht="13.5">
      <c r="A1051" s="31" t="s">
        <v>815</v>
      </c>
      <c r="B1051" s="13"/>
      <c r="C1051" s="14"/>
      <c r="E1051" s="3">
        <f>B1051/$E$3*$F$3</f>
        <v>0</v>
      </c>
      <c r="F1051" s="3"/>
      <c r="H1051" s="4">
        <v>0</v>
      </c>
      <c r="L1051" s="5"/>
      <c r="M1051" s="5"/>
      <c r="N1051" s="6">
        <v>0</v>
      </c>
      <c r="O1051" s="7"/>
      <c r="P1051" s="5"/>
      <c r="Q1051" s="5"/>
    </row>
    <row r="1052" spans="1:17" s="2" customFormat="1" ht="13.5">
      <c r="A1052" s="31" t="s">
        <v>10</v>
      </c>
      <c r="B1052" s="13"/>
      <c r="C1052" s="14"/>
      <c r="E1052" s="3">
        <f>B1052/$E$3*$F$3</f>
        <v>0</v>
      </c>
      <c r="F1052" s="3"/>
      <c r="H1052" s="4">
        <v>0</v>
      </c>
      <c r="L1052" s="5"/>
      <c r="M1052" s="5"/>
      <c r="N1052" s="6">
        <v>0</v>
      </c>
      <c r="O1052" s="7"/>
      <c r="P1052" s="5"/>
      <c r="Q1052" s="5"/>
    </row>
    <row r="1053" spans="1:17" s="2" customFormat="1" ht="13.5">
      <c r="A1053" s="31" t="s">
        <v>12</v>
      </c>
      <c r="B1053" s="13"/>
      <c r="C1053" s="14"/>
      <c r="E1053" s="3">
        <f>B1053/$E$3*$F$3</f>
        <v>0</v>
      </c>
      <c r="F1053" s="3"/>
      <c r="H1053" s="4">
        <v>0</v>
      </c>
      <c r="L1053" s="5"/>
      <c r="M1053" s="5"/>
      <c r="N1053" s="6">
        <v>0</v>
      </c>
      <c r="O1053" s="7"/>
      <c r="P1053" s="5"/>
      <c r="Q1053" s="5"/>
    </row>
    <row r="1054" spans="1:17" s="2" customFormat="1" ht="13.5">
      <c r="A1054" s="31" t="s">
        <v>14</v>
      </c>
      <c r="B1054" s="13"/>
      <c r="C1054" s="14"/>
      <c r="E1054" s="3">
        <f>B1054/$E$3*$F$3</f>
        <v>0</v>
      </c>
      <c r="F1054" s="3"/>
      <c r="H1054" s="4">
        <v>0</v>
      </c>
      <c r="L1054" s="5"/>
      <c r="M1054" s="5"/>
      <c r="N1054" s="6">
        <v>0</v>
      </c>
      <c r="O1054" s="7"/>
      <c r="P1054" s="5"/>
      <c r="Q1054" s="5"/>
    </row>
    <row r="1055" spans="1:17" s="2" customFormat="1" ht="13.5">
      <c r="A1055" s="31" t="s">
        <v>816</v>
      </c>
      <c r="B1055" s="13"/>
      <c r="C1055" s="14"/>
      <c r="E1055" s="3">
        <f>B1055/$E$3*$F$3</f>
        <v>0</v>
      </c>
      <c r="F1055" s="3"/>
      <c r="H1055" s="4">
        <v>0</v>
      </c>
      <c r="L1055" s="5"/>
      <c r="M1055" s="5"/>
      <c r="N1055" s="6">
        <v>0</v>
      </c>
      <c r="O1055" s="7"/>
      <c r="P1055" s="5"/>
      <c r="Q1055" s="5"/>
    </row>
    <row r="1056" spans="1:17" s="2" customFormat="1" ht="13.5">
      <c r="A1056" s="31" t="s">
        <v>28</v>
      </c>
      <c r="B1056" s="13"/>
      <c r="C1056" s="14"/>
      <c r="E1056" s="3">
        <f>B1056/$E$3*$F$3</f>
        <v>0</v>
      </c>
      <c r="F1056" s="3"/>
      <c r="H1056" s="4">
        <v>0</v>
      </c>
      <c r="L1056" s="5"/>
      <c r="M1056" s="5"/>
      <c r="N1056" s="6">
        <v>0</v>
      </c>
      <c r="O1056" s="7"/>
      <c r="P1056" s="5"/>
      <c r="Q1056" s="5"/>
    </row>
    <row r="1057" spans="1:17" s="2" customFormat="1" ht="13.5">
      <c r="A1057" s="31" t="s">
        <v>817</v>
      </c>
      <c r="B1057" s="13"/>
      <c r="C1057" s="14"/>
      <c r="E1057" s="3">
        <f>B1057/$E$3*$F$3</f>
        <v>0</v>
      </c>
      <c r="F1057" s="3"/>
      <c r="H1057" s="4">
        <v>0</v>
      </c>
      <c r="L1057" s="5"/>
      <c r="M1057" s="5"/>
      <c r="N1057" s="6">
        <v>0</v>
      </c>
      <c r="O1057" s="7"/>
      <c r="P1057" s="5"/>
      <c r="Q1057" s="5"/>
    </row>
    <row r="1058" spans="1:17" s="2" customFormat="1" ht="13.5">
      <c r="A1058" s="31" t="s">
        <v>818</v>
      </c>
      <c r="B1058" s="13"/>
      <c r="C1058" s="14"/>
      <c r="E1058" s="3">
        <f>B1058/$E$3*$F$3</f>
        <v>0</v>
      </c>
      <c r="F1058" s="3"/>
      <c r="H1058" s="4">
        <v>0</v>
      </c>
      <c r="L1058" s="5"/>
      <c r="M1058" s="5"/>
      <c r="N1058" s="6">
        <v>0</v>
      </c>
      <c r="O1058" s="7"/>
      <c r="P1058" s="5"/>
      <c r="Q1058" s="5"/>
    </row>
    <row r="1059" spans="1:17" s="2" customFormat="1" ht="13.5">
      <c r="A1059" s="31" t="s">
        <v>819</v>
      </c>
      <c r="B1059" s="13"/>
      <c r="C1059" s="14"/>
      <c r="E1059" s="3">
        <f>B1059/$E$3*$F$3</f>
        <v>0</v>
      </c>
      <c r="F1059" s="3"/>
      <c r="H1059" s="4">
        <v>0</v>
      </c>
      <c r="L1059" s="5"/>
      <c r="M1059" s="5"/>
      <c r="N1059" s="6">
        <v>0</v>
      </c>
      <c r="O1059" s="7"/>
      <c r="P1059" s="5"/>
      <c r="Q1059" s="5"/>
    </row>
    <row r="1060" spans="1:17" s="2" customFormat="1" ht="13.5">
      <c r="A1060" s="31" t="s">
        <v>820</v>
      </c>
      <c r="B1060" s="13"/>
      <c r="C1060" s="14"/>
      <c r="E1060" s="3">
        <f>B1060/$E$3*$F$3</f>
        <v>0</v>
      </c>
      <c r="F1060" s="3"/>
      <c r="H1060" s="4">
        <v>0</v>
      </c>
      <c r="L1060" s="5"/>
      <c r="M1060" s="5"/>
      <c r="N1060" s="6">
        <v>0</v>
      </c>
      <c r="O1060" s="7"/>
      <c r="P1060" s="5"/>
      <c r="Q1060" s="5"/>
    </row>
    <row r="1061" spans="1:17" s="2" customFormat="1" ht="13.5">
      <c r="A1061" s="31" t="s">
        <v>821</v>
      </c>
      <c r="B1061" s="13"/>
      <c r="C1061" s="14"/>
      <c r="E1061" s="3">
        <f>B1061/$E$3*$F$3</f>
        <v>0</v>
      </c>
      <c r="F1061" s="3"/>
      <c r="H1061" s="4">
        <v>0</v>
      </c>
      <c r="L1061" s="5"/>
      <c r="M1061" s="5"/>
      <c r="N1061" s="6">
        <v>0</v>
      </c>
      <c r="O1061" s="7"/>
      <c r="P1061" s="5"/>
      <c r="Q1061" s="5"/>
    </row>
    <row r="1062" spans="1:17" s="2" customFormat="1" ht="13.5">
      <c r="A1062" s="31" t="s">
        <v>822</v>
      </c>
      <c r="B1062" s="13"/>
      <c r="C1062" s="14"/>
      <c r="E1062" s="3">
        <f>B1062/$E$3*$F$3</f>
        <v>0</v>
      </c>
      <c r="F1062" s="3"/>
      <c r="H1062" s="4">
        <v>0</v>
      </c>
      <c r="L1062" s="5"/>
      <c r="M1062" s="5"/>
      <c r="N1062" s="6">
        <v>0</v>
      </c>
      <c r="O1062" s="7"/>
      <c r="P1062" s="5"/>
      <c r="Q1062" s="5"/>
    </row>
    <row r="1063" spans="1:17" s="2" customFormat="1" ht="13.5">
      <c r="A1063" s="31" t="s">
        <v>823</v>
      </c>
      <c r="B1063" s="13"/>
      <c r="C1063" s="14"/>
      <c r="E1063" s="3">
        <f>B1063/$E$3*$F$3</f>
        <v>0</v>
      </c>
      <c r="F1063" s="3"/>
      <c r="H1063" s="4">
        <v>0</v>
      </c>
      <c r="L1063" s="5"/>
      <c r="M1063" s="5"/>
      <c r="N1063" s="6">
        <v>0</v>
      </c>
      <c r="O1063" s="7"/>
      <c r="P1063" s="5"/>
      <c r="Q1063" s="5"/>
    </row>
    <row r="1064" spans="1:17" s="2" customFormat="1" ht="13.5">
      <c r="A1064" s="31" t="s">
        <v>824</v>
      </c>
      <c r="B1064" s="13"/>
      <c r="C1064" s="14"/>
      <c r="E1064" s="3">
        <f>B1064/$E$3*$F$3</f>
        <v>0</v>
      </c>
      <c r="F1064" s="3"/>
      <c r="H1064" s="4">
        <v>0</v>
      </c>
      <c r="L1064" s="5"/>
      <c r="M1064" s="5"/>
      <c r="N1064" s="6">
        <v>0</v>
      </c>
      <c r="O1064" s="7"/>
      <c r="P1064" s="5"/>
      <c r="Q1064" s="5"/>
    </row>
    <row r="1065" spans="1:17" s="2" customFormat="1" ht="13.5">
      <c r="A1065" s="31" t="s">
        <v>825</v>
      </c>
      <c r="B1065" s="13"/>
      <c r="C1065" s="14"/>
      <c r="E1065" s="3">
        <f>B1065/$E$3*$F$3</f>
        <v>0</v>
      </c>
      <c r="F1065" s="3"/>
      <c r="H1065" s="4">
        <v>0</v>
      </c>
      <c r="L1065" s="5"/>
      <c r="M1065" s="5"/>
      <c r="N1065" s="6">
        <v>0</v>
      </c>
      <c r="O1065" s="7"/>
      <c r="P1065" s="5"/>
      <c r="Q1065" s="5"/>
    </row>
    <row r="1066" spans="1:17" s="2" customFormat="1" ht="13.5">
      <c r="A1066" s="31" t="s">
        <v>826</v>
      </c>
      <c r="B1066" s="13"/>
      <c r="C1066" s="14"/>
      <c r="E1066" s="3">
        <f>B1066/$E$3*$F$3</f>
        <v>0</v>
      </c>
      <c r="F1066" s="3"/>
      <c r="H1066" s="4">
        <v>0</v>
      </c>
      <c r="L1066" s="5"/>
      <c r="M1066" s="5"/>
      <c r="N1066" s="6">
        <v>0</v>
      </c>
      <c r="O1066" s="7"/>
      <c r="P1066" s="5"/>
      <c r="Q1066" s="5"/>
    </row>
    <row r="1067" spans="1:17" s="2" customFormat="1" ht="13.5">
      <c r="A1067" s="31" t="s">
        <v>827</v>
      </c>
      <c r="B1067" s="13"/>
      <c r="C1067" s="14"/>
      <c r="E1067" s="3">
        <f>B1067/$E$3*$F$3</f>
        <v>0</v>
      </c>
      <c r="F1067" s="3"/>
      <c r="H1067" s="4">
        <v>0</v>
      </c>
      <c r="L1067" s="5"/>
      <c r="M1067" s="5"/>
      <c r="N1067" s="6">
        <v>0</v>
      </c>
      <c r="O1067" s="7"/>
      <c r="P1067" s="5"/>
      <c r="Q1067" s="5"/>
    </row>
    <row r="1068" spans="1:17" s="2" customFormat="1" ht="13.5">
      <c r="A1068" s="31" t="s">
        <v>828</v>
      </c>
      <c r="B1068" s="13"/>
      <c r="C1068" s="14"/>
      <c r="E1068" s="3">
        <f>B1068/$E$3*$F$3</f>
        <v>0</v>
      </c>
      <c r="F1068" s="3"/>
      <c r="H1068" s="4">
        <v>0</v>
      </c>
      <c r="L1068" s="5"/>
      <c r="M1068" s="5"/>
      <c r="N1068" s="6">
        <v>0</v>
      </c>
      <c r="O1068" s="7"/>
      <c r="P1068" s="5"/>
      <c r="Q1068" s="5"/>
    </row>
    <row r="1069" spans="1:17" s="2" customFormat="1" ht="13.5">
      <c r="A1069" s="31" t="s">
        <v>829</v>
      </c>
      <c r="B1069" s="13"/>
      <c r="C1069" s="14"/>
      <c r="E1069" s="3">
        <f>B1069/$E$3*$F$3</f>
        <v>0</v>
      </c>
      <c r="F1069" s="3"/>
      <c r="H1069" s="4">
        <v>0</v>
      </c>
      <c r="L1069" s="5"/>
      <c r="M1069" s="5"/>
      <c r="N1069" s="6">
        <v>0</v>
      </c>
      <c r="O1069" s="7"/>
      <c r="P1069" s="5"/>
      <c r="Q1069" s="5"/>
    </row>
    <row r="1070" spans="1:17" s="2" customFormat="1" ht="13.5">
      <c r="A1070" s="2" t="s">
        <v>830</v>
      </c>
      <c r="B1070" s="13"/>
      <c r="C1070" s="14"/>
      <c r="E1070" s="3">
        <f>B1070/$E$3*$F$3</f>
        <v>0</v>
      </c>
      <c r="F1070" s="3"/>
      <c r="H1070" s="4">
        <v>0</v>
      </c>
      <c r="L1070" s="5"/>
      <c r="M1070" s="5"/>
      <c r="N1070" s="6">
        <v>0</v>
      </c>
      <c r="O1070" s="7"/>
      <c r="P1070" s="5"/>
      <c r="Q1070" s="5"/>
    </row>
    <row r="1071" spans="1:17" s="2" customFormat="1" ht="13.5">
      <c r="A1071" s="31" t="s">
        <v>831</v>
      </c>
      <c r="B1071" s="13"/>
      <c r="C1071" s="14"/>
      <c r="E1071" s="3">
        <f>B1071/$E$3*$F$3</f>
        <v>0</v>
      </c>
      <c r="F1071" s="3"/>
      <c r="H1071" s="4">
        <v>0</v>
      </c>
      <c r="L1071" s="5"/>
      <c r="M1071" s="5"/>
      <c r="N1071" s="6">
        <v>0</v>
      </c>
      <c r="O1071" s="7"/>
      <c r="P1071" s="5"/>
      <c r="Q1071" s="5"/>
    </row>
    <row r="1072" spans="1:17" s="2" customFormat="1" ht="13.5">
      <c r="A1072" s="31" t="s">
        <v>832</v>
      </c>
      <c r="B1072" s="13"/>
      <c r="C1072" s="14"/>
      <c r="E1072" s="3">
        <f>B1072/$E$3*$F$3</f>
        <v>0</v>
      </c>
      <c r="F1072" s="3"/>
      <c r="H1072" s="4">
        <v>0</v>
      </c>
      <c r="L1072" s="5"/>
      <c r="M1072" s="5"/>
      <c r="N1072" s="6">
        <v>0</v>
      </c>
      <c r="O1072" s="7"/>
      <c r="P1072" s="5"/>
      <c r="Q1072" s="5"/>
    </row>
    <row r="1073" spans="1:17" s="2" customFormat="1" ht="13.5">
      <c r="A1073" s="31" t="s">
        <v>833</v>
      </c>
      <c r="B1073" s="13"/>
      <c r="C1073" s="14"/>
      <c r="E1073" s="3">
        <f>B1073/$E$3*$F$3</f>
        <v>0</v>
      </c>
      <c r="F1073" s="3"/>
      <c r="H1073" s="4">
        <v>0</v>
      </c>
      <c r="L1073" s="5"/>
      <c r="M1073" s="5"/>
      <c r="N1073" s="6">
        <v>0</v>
      </c>
      <c r="O1073" s="7"/>
      <c r="P1073" s="5"/>
      <c r="Q1073" s="5"/>
    </row>
    <row r="1074" spans="1:17" s="2" customFormat="1" ht="13.5">
      <c r="A1074" s="31" t="s">
        <v>834</v>
      </c>
      <c r="B1074" s="13"/>
      <c r="C1074" s="14"/>
      <c r="E1074" s="3">
        <f>B1074/$E$3*$F$3</f>
        <v>0</v>
      </c>
      <c r="F1074" s="3"/>
      <c r="H1074" s="4">
        <v>0</v>
      </c>
      <c r="L1074" s="5"/>
      <c r="M1074" s="5"/>
      <c r="N1074" s="6">
        <v>0</v>
      </c>
      <c r="O1074" s="7"/>
      <c r="P1074" s="5"/>
      <c r="Q1074" s="5"/>
    </row>
    <row r="1075" spans="1:17" s="2" customFormat="1" ht="13.5">
      <c r="A1075" s="31" t="s">
        <v>835</v>
      </c>
      <c r="B1075" s="13"/>
      <c r="C1075" s="14"/>
      <c r="E1075" s="3">
        <f>B1075/$E$3*$F$3</f>
        <v>0</v>
      </c>
      <c r="F1075" s="3"/>
      <c r="H1075" s="4">
        <v>0</v>
      </c>
      <c r="L1075" s="5"/>
      <c r="M1075" s="5"/>
      <c r="N1075" s="6">
        <v>0</v>
      </c>
      <c r="O1075" s="7"/>
      <c r="P1075" s="5"/>
      <c r="Q1075" s="5"/>
    </row>
    <row r="1076" spans="1:17" s="2" customFormat="1" ht="13.5">
      <c r="A1076" s="31" t="s">
        <v>836</v>
      </c>
      <c r="B1076" s="13"/>
      <c r="C1076" s="14"/>
      <c r="E1076" s="3">
        <f>B1076/$E$3*$F$3</f>
        <v>0</v>
      </c>
      <c r="F1076" s="3"/>
      <c r="H1076" s="4">
        <v>0</v>
      </c>
      <c r="L1076" s="5"/>
      <c r="M1076" s="5"/>
      <c r="N1076" s="6">
        <v>0</v>
      </c>
      <c r="O1076" s="7"/>
      <c r="P1076" s="5"/>
      <c r="Q1076" s="5"/>
    </row>
    <row r="1077" spans="1:17" s="2" customFormat="1" ht="13.5">
      <c r="A1077" s="31" t="s">
        <v>837</v>
      </c>
      <c r="B1077" s="13"/>
      <c r="C1077" s="14"/>
      <c r="E1077" s="3">
        <f>B1077/$E$3*$F$3</f>
        <v>0</v>
      </c>
      <c r="F1077" s="3"/>
      <c r="H1077" s="4">
        <v>356.904911772033</v>
      </c>
      <c r="L1077" s="5"/>
      <c r="M1077" s="5"/>
      <c r="N1077" s="6">
        <v>356.904911772033</v>
      </c>
      <c r="O1077" s="7"/>
      <c r="P1077" s="5"/>
      <c r="Q1077" s="5"/>
    </row>
    <row r="1078" spans="1:17" s="2" customFormat="1" ht="13.5">
      <c r="A1078" s="31" t="s">
        <v>838</v>
      </c>
      <c r="B1078" s="13"/>
      <c r="C1078" s="14"/>
      <c r="E1078" s="3">
        <f>B1078/$E$3*$F$3</f>
        <v>0</v>
      </c>
      <c r="F1078" s="3"/>
      <c r="H1078" s="4">
        <v>0</v>
      </c>
      <c r="L1078" s="5"/>
      <c r="M1078" s="5"/>
      <c r="N1078" s="6">
        <v>0</v>
      </c>
      <c r="O1078" s="7"/>
      <c r="P1078" s="5"/>
      <c r="Q1078" s="5"/>
    </row>
    <row r="1079" spans="1:17" s="2" customFormat="1" ht="14.25">
      <c r="A1079" s="31" t="s">
        <v>839</v>
      </c>
      <c r="B1079" s="32"/>
      <c r="C1079" s="14"/>
      <c r="E1079" s="3">
        <f>B1079/$E$3*$F$3</f>
        <v>0</v>
      </c>
      <c r="F1079" s="3"/>
      <c r="H1079" s="4">
        <v>356.904911772033</v>
      </c>
      <c r="L1079" s="5"/>
      <c r="M1079" s="5"/>
      <c r="N1079" s="6">
        <v>356.904911772033</v>
      </c>
      <c r="O1079" s="7"/>
      <c r="P1079" s="5"/>
      <c r="Q1079" s="5"/>
    </row>
    <row r="1080" spans="1:17" s="2" customFormat="1" ht="13.5">
      <c r="A1080" s="31" t="s">
        <v>840</v>
      </c>
      <c r="B1080" s="13"/>
      <c r="C1080" s="14"/>
      <c r="E1080" s="3">
        <f>B1080/$E$3*$F$3</f>
        <v>0</v>
      </c>
      <c r="F1080" s="3"/>
      <c r="H1080" s="4">
        <v>0</v>
      </c>
      <c r="L1080" s="5"/>
      <c r="M1080" s="5"/>
      <c r="N1080" s="6">
        <v>0</v>
      </c>
      <c r="O1080" s="7"/>
      <c r="P1080" s="5"/>
      <c r="Q1080" s="5"/>
    </row>
    <row r="1081" spans="1:17" s="2" customFormat="1" ht="13.5">
      <c r="A1081" s="31" t="s">
        <v>841</v>
      </c>
      <c r="B1081" s="13"/>
      <c r="C1081" s="14"/>
      <c r="E1081" s="3">
        <f>B1081/$E$3*$F$3</f>
        <v>0</v>
      </c>
      <c r="F1081" s="3"/>
      <c r="H1081" s="4">
        <v>0</v>
      </c>
      <c r="L1081" s="5"/>
      <c r="M1081" s="5"/>
      <c r="N1081" s="6">
        <v>0</v>
      </c>
      <c r="O1081" s="7"/>
      <c r="P1081" s="5"/>
      <c r="Q1081" s="5"/>
    </row>
    <row r="1082" spans="1:17" s="2" customFormat="1" ht="13.5">
      <c r="A1082" s="31" t="s">
        <v>842</v>
      </c>
      <c r="B1082" s="13"/>
      <c r="C1082" s="14"/>
      <c r="E1082" s="3">
        <f>B1082/$E$3*$F$3</f>
        <v>0</v>
      </c>
      <c r="F1082" s="3"/>
      <c r="H1082" s="4">
        <v>0</v>
      </c>
      <c r="L1082" s="5"/>
      <c r="M1082" s="5"/>
      <c r="N1082" s="6">
        <v>0</v>
      </c>
      <c r="O1082" s="7"/>
      <c r="P1082" s="5"/>
      <c r="Q1082" s="5"/>
    </row>
    <row r="1083" spans="1:17" s="2" customFormat="1" ht="13.5">
      <c r="A1083" s="31" t="s">
        <v>843</v>
      </c>
      <c r="B1083" s="13"/>
      <c r="C1083" s="14"/>
      <c r="E1083" s="3">
        <f>B1083/$E$3*$F$3</f>
        <v>0</v>
      </c>
      <c r="F1083" s="3"/>
      <c r="H1083" s="4">
        <v>0</v>
      </c>
      <c r="L1083" s="5"/>
      <c r="M1083" s="5"/>
      <c r="N1083" s="6">
        <v>0</v>
      </c>
      <c r="O1083" s="7"/>
      <c r="P1083" s="5"/>
      <c r="Q1083" s="5"/>
    </row>
    <row r="1084" spans="1:17" s="2" customFormat="1" ht="13.5">
      <c r="A1084" s="31" t="s">
        <v>844</v>
      </c>
      <c r="B1084" s="13"/>
      <c r="C1084" s="14"/>
      <c r="E1084" s="3">
        <f>B1084/$E$3*$F$3</f>
        <v>0</v>
      </c>
      <c r="F1084" s="3"/>
      <c r="H1084" s="4">
        <v>0</v>
      </c>
      <c r="L1084" s="5"/>
      <c r="M1084" s="5"/>
      <c r="N1084" s="6">
        <v>0</v>
      </c>
      <c r="O1084" s="7"/>
      <c r="P1084" s="5"/>
      <c r="Q1084" s="5"/>
    </row>
    <row r="1085" spans="1:17" s="2" customFormat="1" ht="13.5">
      <c r="A1085" s="31" t="s">
        <v>845</v>
      </c>
      <c r="B1085" s="13"/>
      <c r="C1085" s="14"/>
      <c r="E1085" s="3">
        <f>B1085/$E$3*$F$3</f>
        <v>0</v>
      </c>
      <c r="F1085" s="3"/>
      <c r="H1085" s="4">
        <v>0</v>
      </c>
      <c r="L1085" s="5"/>
      <c r="M1085" s="5"/>
      <c r="N1085" s="6">
        <v>0</v>
      </c>
      <c r="O1085" s="7"/>
      <c r="P1085" s="5"/>
      <c r="Q1085" s="5"/>
    </row>
    <row r="1086" spans="1:17" s="2" customFormat="1" ht="13.5">
      <c r="A1086" s="31" t="s">
        <v>846</v>
      </c>
      <c r="B1086" s="13"/>
      <c r="C1086" s="14"/>
      <c r="E1086" s="3">
        <f>B1086/$E$3*$F$3</f>
        <v>0</v>
      </c>
      <c r="F1086" s="3"/>
      <c r="H1086" s="4">
        <v>0</v>
      </c>
      <c r="L1086" s="5"/>
      <c r="M1086" s="5"/>
      <c r="N1086" s="6">
        <v>0</v>
      </c>
      <c r="O1086" s="7"/>
      <c r="P1086" s="5"/>
      <c r="Q1086" s="5"/>
    </row>
    <row r="1087" spans="1:17" s="2" customFormat="1" ht="13.5">
      <c r="A1087" s="31" t="s">
        <v>847</v>
      </c>
      <c r="B1087" s="13"/>
      <c r="C1087" s="14"/>
      <c r="E1087" s="3">
        <f>B1087/$E$3*$F$3</f>
        <v>0</v>
      </c>
      <c r="F1087" s="3"/>
      <c r="H1087" s="4">
        <v>0</v>
      </c>
      <c r="L1087" s="5"/>
      <c r="M1087" s="5"/>
      <c r="N1087" s="6">
        <v>0</v>
      </c>
      <c r="O1087" s="7"/>
      <c r="P1087" s="5"/>
      <c r="Q1087" s="5"/>
    </row>
    <row r="1088" spans="1:17" s="2" customFormat="1" ht="13.5">
      <c r="A1088" s="31" t="s">
        <v>848</v>
      </c>
      <c r="B1088" s="13"/>
      <c r="C1088" s="14"/>
      <c r="E1088" s="3">
        <f>B1088/$E$3*$F$3</f>
        <v>0</v>
      </c>
      <c r="F1088" s="3"/>
      <c r="H1088" s="4">
        <v>0</v>
      </c>
      <c r="L1088" s="5"/>
      <c r="M1088" s="5"/>
      <c r="N1088" s="6">
        <v>0</v>
      </c>
      <c r="O1088" s="7"/>
      <c r="P1088" s="5"/>
      <c r="Q1088" s="5"/>
    </row>
    <row r="1089" spans="1:17" s="2" customFormat="1" ht="13.5">
      <c r="A1089" s="31" t="s">
        <v>849</v>
      </c>
      <c r="B1089" s="13"/>
      <c r="C1089" s="14"/>
      <c r="E1089" s="3">
        <f>B1089/$E$3*$F$3</f>
        <v>0</v>
      </c>
      <c r="F1089" s="3"/>
      <c r="H1089" s="4">
        <v>0</v>
      </c>
      <c r="L1089" s="5"/>
      <c r="M1089" s="5"/>
      <c r="N1089" s="6">
        <v>0</v>
      </c>
      <c r="O1089" s="7"/>
      <c r="P1089" s="5"/>
      <c r="Q1089" s="5"/>
    </row>
    <row r="1090" spans="1:17" s="2" customFormat="1" ht="14.25">
      <c r="A1090" s="31" t="s">
        <v>850</v>
      </c>
      <c r="B1090" s="13">
        <f>B1091+B1118+B1133</f>
        <v>2291.370000000003</v>
      </c>
      <c r="C1090" s="14"/>
      <c r="E1090" s="3">
        <f>B1090/$E$3*$F$3</f>
        <v>1118.7431021711145</v>
      </c>
      <c r="F1090" s="3"/>
      <c r="H1090" s="4">
        <v>3667.67400442067</v>
      </c>
      <c r="L1090" s="5"/>
      <c r="M1090" s="5"/>
      <c r="N1090" s="6">
        <v>3667.67400442067</v>
      </c>
      <c r="O1090" s="28">
        <v>2291.37</v>
      </c>
      <c r="P1090" s="5"/>
      <c r="Q1090" s="5"/>
    </row>
    <row r="1091" spans="1:17" s="2" customFormat="1" ht="13.5">
      <c r="A1091" s="31" t="s">
        <v>851</v>
      </c>
      <c r="B1091" s="13">
        <v>2244.09066693291</v>
      </c>
      <c r="C1091" s="14"/>
      <c r="E1091" s="3">
        <f>B1091/$E$3*$F$3</f>
        <v>1095.6593454037393</v>
      </c>
      <c r="F1091" s="3"/>
      <c r="H1091" s="4">
        <v>3591.99649234863</v>
      </c>
      <c r="L1091" s="5"/>
      <c r="M1091" s="5"/>
      <c r="N1091" s="6">
        <v>3591.99649234863</v>
      </c>
      <c r="O1091" s="7">
        <f aca="true" t="shared" si="16" ref="O1091:O1133">N1091/$N$1090*$O$1090</f>
        <v>2244.0906669329106</v>
      </c>
      <c r="P1091" s="5"/>
      <c r="Q1091" s="5"/>
    </row>
    <row r="1092" spans="1:17" s="2" customFormat="1" ht="13.5">
      <c r="A1092" s="31" t="s">
        <v>10</v>
      </c>
      <c r="B1092" s="13">
        <v>369.083825878594</v>
      </c>
      <c r="C1092" s="14"/>
      <c r="E1092" s="3">
        <f>B1092/$E$3*$F$3</f>
        <v>180.20223024854178</v>
      </c>
      <c r="F1092" s="3"/>
      <c r="H1092" s="4">
        <v>590.772836175322</v>
      </c>
      <c r="L1092" s="5"/>
      <c r="M1092" s="5"/>
      <c r="N1092" s="6">
        <v>590.772836175322</v>
      </c>
      <c r="O1092" s="7">
        <f t="shared" si="16"/>
        <v>369.08382587859495</v>
      </c>
      <c r="P1092" s="5"/>
      <c r="Q1092" s="5"/>
    </row>
    <row r="1093" spans="1:17" s="2" customFormat="1" ht="13.5">
      <c r="A1093" s="31" t="s">
        <v>12</v>
      </c>
      <c r="B1093" s="13">
        <v>1331.75205271566</v>
      </c>
      <c r="C1093" s="14"/>
      <c r="E1093" s="3">
        <f>B1093/$E$3*$F$3</f>
        <v>650.2173035249066</v>
      </c>
      <c r="F1093" s="3"/>
      <c r="H1093" s="4">
        <v>2131.66463036484</v>
      </c>
      <c r="L1093" s="5"/>
      <c r="M1093" s="5"/>
      <c r="N1093" s="6">
        <v>2131.66463036484</v>
      </c>
      <c r="O1093" s="7">
        <f t="shared" si="16"/>
        <v>1331.7520527156576</v>
      </c>
      <c r="P1093" s="5"/>
      <c r="Q1093" s="5"/>
    </row>
    <row r="1094" spans="1:17" s="2" customFormat="1" ht="13.5">
      <c r="A1094" s="31" t="s">
        <v>14</v>
      </c>
      <c r="B1094" s="13">
        <v>0</v>
      </c>
      <c r="C1094" s="14"/>
      <c r="E1094" s="3">
        <f>B1094/$E$3*$F$3</f>
        <v>0</v>
      </c>
      <c r="F1094" s="3"/>
      <c r="H1094" s="4">
        <v>0</v>
      </c>
      <c r="L1094" s="5"/>
      <c r="M1094" s="5"/>
      <c r="N1094" s="6">
        <v>0</v>
      </c>
      <c r="O1094" s="7">
        <f t="shared" si="16"/>
        <v>0</v>
      </c>
      <c r="P1094" s="5"/>
      <c r="Q1094" s="5"/>
    </row>
    <row r="1095" spans="1:17" s="2" customFormat="1" ht="13.5">
      <c r="A1095" s="31" t="s">
        <v>852</v>
      </c>
      <c r="B1095" s="13">
        <v>0</v>
      </c>
      <c r="C1095" s="14"/>
      <c r="E1095" s="3">
        <f>B1095/$E$3*$F$3</f>
        <v>0</v>
      </c>
      <c r="F1095" s="3"/>
      <c r="H1095" s="4">
        <v>0</v>
      </c>
      <c r="L1095" s="5"/>
      <c r="M1095" s="5"/>
      <c r="N1095" s="6">
        <v>0</v>
      </c>
      <c r="O1095" s="7">
        <f t="shared" si="16"/>
        <v>0</v>
      </c>
      <c r="P1095" s="5"/>
      <c r="Q1095" s="5"/>
    </row>
    <row r="1096" spans="1:17" s="2" customFormat="1" ht="13.5">
      <c r="A1096" s="31" t="s">
        <v>853</v>
      </c>
      <c r="B1096" s="13">
        <v>212.604484824281</v>
      </c>
      <c r="C1096" s="14"/>
      <c r="E1096" s="3">
        <f>B1096/$E$3*$F$3</f>
        <v>103.80244172168067</v>
      </c>
      <c r="F1096" s="3"/>
      <c r="H1096" s="4">
        <v>340.30468331752</v>
      </c>
      <c r="L1096" s="5"/>
      <c r="M1096" s="5"/>
      <c r="N1096" s="6">
        <v>340.30468331752</v>
      </c>
      <c r="O1096" s="7">
        <f t="shared" si="16"/>
        <v>212.60448482428143</v>
      </c>
      <c r="P1096" s="5"/>
      <c r="Q1096" s="5"/>
    </row>
    <row r="1097" spans="1:17" s="2" customFormat="1" ht="13.5">
      <c r="A1097" s="31" t="s">
        <v>854</v>
      </c>
      <c r="B1097" s="13">
        <v>0</v>
      </c>
      <c r="C1097" s="14"/>
      <c r="E1097" s="3">
        <f>B1097/$E$3*$F$3</f>
        <v>0</v>
      </c>
      <c r="F1097" s="3"/>
      <c r="H1097" s="4">
        <v>0</v>
      </c>
      <c r="L1097" s="5"/>
      <c r="M1097" s="5"/>
      <c r="N1097" s="6">
        <v>0</v>
      </c>
      <c r="O1097" s="7">
        <f t="shared" si="16"/>
        <v>0</v>
      </c>
      <c r="P1097" s="5"/>
      <c r="Q1097" s="5"/>
    </row>
    <row r="1098" spans="1:17" s="2" customFormat="1" ht="13.5">
      <c r="A1098" s="31" t="s">
        <v>855</v>
      </c>
      <c r="B1098" s="13">
        <v>0</v>
      </c>
      <c r="C1098" s="14"/>
      <c r="E1098" s="3">
        <f>B1098/$E$3*$F$3</f>
        <v>0</v>
      </c>
      <c r="F1098" s="3"/>
      <c r="H1098" s="4">
        <v>0</v>
      </c>
      <c r="L1098" s="5"/>
      <c r="M1098" s="5"/>
      <c r="N1098" s="6">
        <v>0</v>
      </c>
      <c r="O1098" s="7">
        <f t="shared" si="16"/>
        <v>0</v>
      </c>
      <c r="P1098" s="5"/>
      <c r="Q1098" s="5"/>
    </row>
    <row r="1099" spans="1:17" s="2" customFormat="1" ht="13.5">
      <c r="A1099" s="31" t="s">
        <v>856</v>
      </c>
      <c r="B1099" s="13">
        <v>0</v>
      </c>
      <c r="C1099" s="14"/>
      <c r="E1099" s="3">
        <f>B1099/$E$3*$F$3</f>
        <v>0</v>
      </c>
      <c r="F1099" s="3"/>
      <c r="H1099" s="4">
        <v>0</v>
      </c>
      <c r="L1099" s="5"/>
      <c r="M1099" s="5"/>
      <c r="N1099" s="6">
        <v>0</v>
      </c>
      <c r="O1099" s="7">
        <f t="shared" si="16"/>
        <v>0</v>
      </c>
      <c r="P1099" s="5"/>
      <c r="Q1099" s="5"/>
    </row>
    <row r="1100" spans="1:17" s="2" customFormat="1" ht="13.5">
      <c r="A1100" s="31" t="s">
        <v>857</v>
      </c>
      <c r="B1100" s="13">
        <v>0</v>
      </c>
      <c r="C1100" s="14"/>
      <c r="E1100" s="3">
        <f>B1100/$E$3*$F$3</f>
        <v>0</v>
      </c>
      <c r="F1100" s="3"/>
      <c r="H1100" s="4">
        <v>0</v>
      </c>
      <c r="L1100" s="5"/>
      <c r="M1100" s="5"/>
      <c r="N1100" s="6">
        <v>0</v>
      </c>
      <c r="O1100" s="7">
        <f t="shared" si="16"/>
        <v>0</v>
      </c>
      <c r="P1100" s="5"/>
      <c r="Q1100" s="5"/>
    </row>
    <row r="1101" spans="1:17" s="2" customFormat="1" ht="13.5">
      <c r="A1101" s="31" t="s">
        <v>858</v>
      </c>
      <c r="B1101" s="13">
        <v>0</v>
      </c>
      <c r="C1101" s="14"/>
      <c r="E1101" s="3">
        <f>B1101/$E$3*$F$3</f>
        <v>0</v>
      </c>
      <c r="F1101" s="3"/>
      <c r="H1101" s="4">
        <v>0</v>
      </c>
      <c r="L1101" s="5"/>
      <c r="M1101" s="5"/>
      <c r="N1101" s="6">
        <v>0</v>
      </c>
      <c r="O1101" s="7">
        <f t="shared" si="16"/>
        <v>0</v>
      </c>
      <c r="P1101" s="5"/>
      <c r="Q1101" s="5"/>
    </row>
    <row r="1102" spans="1:17" s="2" customFormat="1" ht="13.5">
      <c r="A1102" s="31" t="s">
        <v>859</v>
      </c>
      <c r="B1102" s="13">
        <v>0</v>
      </c>
      <c r="C1102" s="14"/>
      <c r="E1102" s="3">
        <f>B1102/$E$3*$F$3</f>
        <v>0</v>
      </c>
      <c r="F1102" s="3"/>
      <c r="H1102" s="4">
        <v>0</v>
      </c>
      <c r="L1102" s="5"/>
      <c r="M1102" s="5"/>
      <c r="N1102" s="6">
        <v>0</v>
      </c>
      <c r="O1102" s="7">
        <f t="shared" si="16"/>
        <v>0</v>
      </c>
      <c r="P1102" s="5"/>
      <c r="Q1102" s="5"/>
    </row>
    <row r="1103" spans="1:17" s="2" customFormat="1" ht="13.5">
      <c r="A1103" s="31" t="s">
        <v>860</v>
      </c>
      <c r="B1103" s="13">
        <v>0</v>
      </c>
      <c r="C1103" s="14"/>
      <c r="E1103" s="3">
        <f>B1103/$E$3*$F$3</f>
        <v>0</v>
      </c>
      <c r="F1103" s="3"/>
      <c r="H1103" s="4">
        <v>0</v>
      </c>
      <c r="L1103" s="5"/>
      <c r="M1103" s="5"/>
      <c r="N1103" s="6">
        <v>0</v>
      </c>
      <c r="O1103" s="7">
        <f t="shared" si="16"/>
        <v>0</v>
      </c>
      <c r="P1103" s="5"/>
      <c r="Q1103" s="5"/>
    </row>
    <row r="1104" spans="1:17" s="2" customFormat="1" ht="13.5">
      <c r="A1104" s="31" t="s">
        <v>861</v>
      </c>
      <c r="B1104" s="13">
        <v>0</v>
      </c>
      <c r="C1104" s="14"/>
      <c r="E1104" s="3">
        <f>B1104/$E$3*$F$3</f>
        <v>0</v>
      </c>
      <c r="F1104" s="3"/>
      <c r="H1104" s="4">
        <v>0</v>
      </c>
      <c r="L1104" s="5"/>
      <c r="M1104" s="5"/>
      <c r="N1104" s="6">
        <v>0</v>
      </c>
      <c r="O1104" s="7">
        <f t="shared" si="16"/>
        <v>0</v>
      </c>
      <c r="P1104" s="5"/>
      <c r="Q1104" s="5"/>
    </row>
    <row r="1105" spans="1:17" s="2" customFormat="1" ht="13.5">
      <c r="A1105" s="31" t="s">
        <v>862</v>
      </c>
      <c r="B1105" s="13">
        <v>0</v>
      </c>
      <c r="C1105" s="14"/>
      <c r="E1105" s="3">
        <f>B1105/$E$3*$F$3</f>
        <v>0</v>
      </c>
      <c r="F1105" s="3"/>
      <c r="H1105" s="4">
        <v>0</v>
      </c>
      <c r="L1105" s="5"/>
      <c r="M1105" s="5"/>
      <c r="N1105" s="6">
        <v>0</v>
      </c>
      <c r="O1105" s="7">
        <f t="shared" si="16"/>
        <v>0</v>
      </c>
      <c r="P1105" s="5"/>
      <c r="Q1105" s="5"/>
    </row>
    <row r="1106" spans="1:17" s="2" customFormat="1" ht="13.5">
      <c r="A1106" s="31" t="s">
        <v>863</v>
      </c>
      <c r="B1106" s="13">
        <v>0</v>
      </c>
      <c r="C1106" s="14"/>
      <c r="E1106" s="3">
        <f>B1106/$E$3*$F$3</f>
        <v>0</v>
      </c>
      <c r="F1106" s="3"/>
      <c r="H1106" s="4">
        <v>0</v>
      </c>
      <c r="L1106" s="5"/>
      <c r="M1106" s="5"/>
      <c r="N1106" s="6">
        <v>0</v>
      </c>
      <c r="O1106" s="7">
        <f t="shared" si="16"/>
        <v>0</v>
      </c>
      <c r="P1106" s="5"/>
      <c r="Q1106" s="5"/>
    </row>
    <row r="1107" spans="1:17" s="2" customFormat="1" ht="13.5">
      <c r="A1107" s="31" t="s">
        <v>864</v>
      </c>
      <c r="B1107" s="13">
        <v>0</v>
      </c>
      <c r="C1107" s="14"/>
      <c r="E1107" s="3">
        <f>B1107/$E$3*$F$3</f>
        <v>0</v>
      </c>
      <c r="F1107" s="3"/>
      <c r="H1107" s="4">
        <v>0</v>
      </c>
      <c r="L1107" s="5"/>
      <c r="M1107" s="5"/>
      <c r="N1107" s="6">
        <v>0</v>
      </c>
      <c r="O1107" s="7">
        <f t="shared" si="16"/>
        <v>0</v>
      </c>
      <c r="P1107" s="5"/>
      <c r="Q1107" s="5"/>
    </row>
    <row r="1108" spans="1:17" s="2" customFormat="1" ht="13.5">
      <c r="A1108" s="31" t="s">
        <v>865</v>
      </c>
      <c r="B1108" s="13">
        <v>0</v>
      </c>
      <c r="C1108" s="14"/>
      <c r="E1108" s="3">
        <f>B1108/$E$3*$F$3</f>
        <v>0</v>
      </c>
      <c r="F1108" s="3"/>
      <c r="H1108" s="4">
        <v>0</v>
      </c>
      <c r="L1108" s="5"/>
      <c r="M1108" s="5"/>
      <c r="N1108" s="6">
        <v>0</v>
      </c>
      <c r="O1108" s="7">
        <f t="shared" si="16"/>
        <v>0</v>
      </c>
      <c r="P1108" s="5"/>
      <c r="Q1108" s="5"/>
    </row>
    <row r="1109" spans="1:17" s="2" customFormat="1" ht="13.5">
      <c r="A1109" s="31" t="s">
        <v>866</v>
      </c>
      <c r="B1109" s="13">
        <v>0</v>
      </c>
      <c r="C1109" s="14"/>
      <c r="E1109" s="3">
        <f>B1109/$E$3*$F$3</f>
        <v>0</v>
      </c>
      <c r="F1109" s="3"/>
      <c r="H1109" s="4">
        <v>0</v>
      </c>
      <c r="L1109" s="5"/>
      <c r="M1109" s="5"/>
      <c r="N1109" s="6">
        <v>0</v>
      </c>
      <c r="O1109" s="7">
        <f t="shared" si="16"/>
        <v>0</v>
      </c>
      <c r="P1109" s="5"/>
      <c r="Q1109" s="5"/>
    </row>
    <row r="1110" spans="1:17" s="2" customFormat="1" ht="13.5">
      <c r="A1110" s="31" t="s">
        <v>867</v>
      </c>
      <c r="B1110" s="13">
        <v>0</v>
      </c>
      <c r="C1110" s="14"/>
      <c r="E1110" s="3">
        <f>B1110/$E$3*$F$3</f>
        <v>0</v>
      </c>
      <c r="F1110" s="3"/>
      <c r="H1110" s="4">
        <v>0</v>
      </c>
      <c r="L1110" s="5"/>
      <c r="M1110" s="5"/>
      <c r="N1110" s="6">
        <v>0</v>
      </c>
      <c r="O1110" s="7">
        <f t="shared" si="16"/>
        <v>0</v>
      </c>
      <c r="P1110" s="5"/>
      <c r="Q1110" s="5"/>
    </row>
    <row r="1111" spans="1:17" s="2" customFormat="1" ht="13.5">
      <c r="A1111" s="31" t="s">
        <v>868</v>
      </c>
      <c r="B1111" s="13">
        <v>0</v>
      </c>
      <c r="C1111" s="14"/>
      <c r="E1111" s="3">
        <f>B1111/$E$3*$F$3</f>
        <v>0</v>
      </c>
      <c r="F1111" s="3"/>
      <c r="H1111" s="4">
        <v>0</v>
      </c>
      <c r="L1111" s="5"/>
      <c r="M1111" s="5"/>
      <c r="N1111" s="6">
        <v>0</v>
      </c>
      <c r="O1111" s="7">
        <f t="shared" si="16"/>
        <v>0</v>
      </c>
      <c r="P1111" s="5"/>
      <c r="Q1111" s="5"/>
    </row>
    <row r="1112" spans="1:17" s="2" customFormat="1" ht="13.5">
      <c r="A1112" s="31" t="s">
        <v>869</v>
      </c>
      <c r="B1112" s="13">
        <v>0</v>
      </c>
      <c r="C1112" s="14"/>
      <c r="E1112" s="3">
        <f>B1112/$E$3*$F$3</f>
        <v>0</v>
      </c>
      <c r="F1112" s="3"/>
      <c r="H1112" s="4">
        <v>0</v>
      </c>
      <c r="L1112" s="5"/>
      <c r="M1112" s="5"/>
      <c r="N1112" s="6">
        <v>0</v>
      </c>
      <c r="O1112" s="7">
        <f t="shared" si="16"/>
        <v>0</v>
      </c>
      <c r="P1112" s="5"/>
      <c r="Q1112" s="5"/>
    </row>
    <row r="1113" spans="1:17" s="2" customFormat="1" ht="13.5">
      <c r="A1113" s="31" t="s">
        <v>870</v>
      </c>
      <c r="B1113" s="13">
        <v>0</v>
      </c>
      <c r="C1113" s="14"/>
      <c r="E1113" s="3">
        <f>B1113/$E$3*$F$3</f>
        <v>0</v>
      </c>
      <c r="F1113" s="3"/>
      <c r="H1113" s="4">
        <v>0</v>
      </c>
      <c r="L1113" s="5"/>
      <c r="M1113" s="5"/>
      <c r="N1113" s="6">
        <v>0</v>
      </c>
      <c r="O1113" s="7">
        <f t="shared" si="16"/>
        <v>0</v>
      </c>
      <c r="P1113" s="5"/>
      <c r="Q1113" s="5"/>
    </row>
    <row r="1114" spans="1:17" s="2" customFormat="1" ht="13.5">
      <c r="A1114" s="31" t="s">
        <v>871</v>
      </c>
      <c r="B1114" s="13">
        <v>0</v>
      </c>
      <c r="C1114" s="14"/>
      <c r="E1114" s="3">
        <f>B1114/$E$3*$F$3</f>
        <v>0</v>
      </c>
      <c r="F1114" s="3"/>
      <c r="H1114" s="4">
        <v>0</v>
      </c>
      <c r="L1114" s="5"/>
      <c r="M1114" s="5"/>
      <c r="N1114" s="6">
        <v>0</v>
      </c>
      <c r="O1114" s="7">
        <f t="shared" si="16"/>
        <v>0</v>
      </c>
      <c r="P1114" s="5"/>
      <c r="Q1114" s="5"/>
    </row>
    <row r="1115" spans="1:17" s="2" customFormat="1" ht="13.5">
      <c r="A1115" s="31" t="s">
        <v>872</v>
      </c>
      <c r="B1115" s="13">
        <v>0.915083865814697</v>
      </c>
      <c r="C1115" s="14"/>
      <c r="E1115" s="3">
        <f>B1115/$E$3*$F$3</f>
        <v>0.44678238904597195</v>
      </c>
      <c r="F1115" s="3"/>
      <c r="H1115" s="4">
        <v>1.4647260401041</v>
      </c>
      <c r="L1115" s="5"/>
      <c r="M1115" s="5"/>
      <c r="N1115" s="6">
        <v>1.4647260401041</v>
      </c>
      <c r="O1115" s="7">
        <f t="shared" si="16"/>
        <v>0.9150838658146956</v>
      </c>
      <c r="P1115" s="5"/>
      <c r="Q1115" s="5"/>
    </row>
    <row r="1116" spans="1:17" s="2" customFormat="1" ht="13.5">
      <c r="A1116" s="31" t="s">
        <v>28</v>
      </c>
      <c r="B1116" s="13">
        <v>0</v>
      </c>
      <c r="C1116" s="14"/>
      <c r="E1116" s="3">
        <f>B1116/$E$3*$F$3</f>
        <v>0</v>
      </c>
      <c r="F1116" s="3"/>
      <c r="H1116" s="4">
        <v>0</v>
      </c>
      <c r="L1116" s="5"/>
      <c r="M1116" s="5"/>
      <c r="N1116" s="6">
        <v>0</v>
      </c>
      <c r="O1116" s="7">
        <f t="shared" si="16"/>
        <v>0</v>
      </c>
      <c r="P1116" s="5"/>
      <c r="Q1116" s="5"/>
    </row>
    <row r="1117" spans="1:17" s="2" customFormat="1" ht="13.5">
      <c r="A1117" s="31" t="s">
        <v>873</v>
      </c>
      <c r="B1117" s="13">
        <v>329.735219648562</v>
      </c>
      <c r="C1117" s="14"/>
      <c r="E1117" s="3">
        <f>B1117/$E$3*$F$3</f>
        <v>160.99058751956497</v>
      </c>
      <c r="F1117" s="3"/>
      <c r="H1117" s="4">
        <v>527.789616450845</v>
      </c>
      <c r="L1117" s="5"/>
      <c r="M1117" s="5"/>
      <c r="N1117" s="6">
        <v>527.789616450845</v>
      </c>
      <c r="O1117" s="7">
        <f t="shared" si="16"/>
        <v>329.7352196485626</v>
      </c>
      <c r="P1117" s="5"/>
      <c r="Q1117" s="5"/>
    </row>
    <row r="1118" spans="1:17" s="2" customFormat="1" ht="13.5">
      <c r="A1118" s="31" t="s">
        <v>874</v>
      </c>
      <c r="B1118" s="13">
        <v>47.2793330670927</v>
      </c>
      <c r="C1118" s="14"/>
      <c r="E1118" s="3">
        <f>B1118/$E$3*$F$3</f>
        <v>23.083756767375224</v>
      </c>
      <c r="F1118" s="3"/>
      <c r="H1118" s="4">
        <v>75.6775120720453</v>
      </c>
      <c r="L1118" s="5"/>
      <c r="M1118" s="5"/>
      <c r="N1118" s="6">
        <v>75.6775120720453</v>
      </c>
      <c r="O1118" s="7">
        <f t="shared" si="16"/>
        <v>47.279333067092686</v>
      </c>
      <c r="P1118" s="5"/>
      <c r="Q1118" s="5"/>
    </row>
    <row r="1119" spans="1:17" s="2" customFormat="1" ht="13.5">
      <c r="A1119" s="31" t="s">
        <v>10</v>
      </c>
      <c r="B1119" s="13">
        <v>40.8737460063898</v>
      </c>
      <c r="C1119" s="14"/>
      <c r="E1119" s="3">
        <f>B1119/$E$3*$F$3</f>
        <v>19.95628004405341</v>
      </c>
      <c r="F1119" s="3"/>
      <c r="H1119" s="4">
        <v>65.4244297913166</v>
      </c>
      <c r="L1119" s="5"/>
      <c r="M1119" s="5"/>
      <c r="N1119" s="6">
        <v>65.4244297913166</v>
      </c>
      <c r="O1119" s="7">
        <f t="shared" si="16"/>
        <v>40.873746006389815</v>
      </c>
      <c r="P1119" s="5"/>
      <c r="Q1119" s="5"/>
    </row>
    <row r="1120" spans="1:17" s="2" customFormat="1" ht="13.5">
      <c r="A1120" s="31" t="s">
        <v>12</v>
      </c>
      <c r="B1120" s="13">
        <v>6.40558706070288</v>
      </c>
      <c r="C1120" s="14"/>
      <c r="E1120" s="3">
        <f>B1120/$E$3*$F$3</f>
        <v>3.1274767233218035</v>
      </c>
      <c r="F1120" s="3"/>
      <c r="H1120" s="4">
        <v>10.2530822807287</v>
      </c>
      <c r="L1120" s="5"/>
      <c r="M1120" s="5"/>
      <c r="N1120" s="6">
        <v>10.2530822807287</v>
      </c>
      <c r="O1120" s="7">
        <f t="shared" si="16"/>
        <v>6.405587060702869</v>
      </c>
      <c r="P1120" s="5"/>
      <c r="Q1120" s="5"/>
    </row>
    <row r="1121" spans="1:17" s="2" customFormat="1" ht="13.5">
      <c r="A1121" s="31" t="s">
        <v>14</v>
      </c>
      <c r="B1121" s="13">
        <v>0</v>
      </c>
      <c r="C1121" s="14"/>
      <c r="E1121" s="3">
        <f>B1121/$E$3*$F$3</f>
        <v>0</v>
      </c>
      <c r="F1121" s="3"/>
      <c r="H1121" s="4">
        <v>0</v>
      </c>
      <c r="L1121" s="5"/>
      <c r="M1121" s="5"/>
      <c r="N1121" s="6">
        <v>0</v>
      </c>
      <c r="O1121" s="7">
        <f t="shared" si="16"/>
        <v>0</v>
      </c>
      <c r="P1121" s="5"/>
      <c r="Q1121" s="5"/>
    </row>
    <row r="1122" spans="1:17" s="2" customFormat="1" ht="13.5">
      <c r="A1122" s="31" t="s">
        <v>875</v>
      </c>
      <c r="B1122" s="13">
        <v>0</v>
      </c>
      <c r="C1122" s="14"/>
      <c r="E1122" s="3">
        <f>B1122/$E$3*$F$3</f>
        <v>0</v>
      </c>
      <c r="F1122" s="3"/>
      <c r="H1122" s="4">
        <v>0</v>
      </c>
      <c r="L1122" s="5"/>
      <c r="M1122" s="5"/>
      <c r="N1122" s="6">
        <v>0</v>
      </c>
      <c r="O1122" s="7">
        <f t="shared" si="16"/>
        <v>0</v>
      </c>
      <c r="P1122" s="5"/>
      <c r="Q1122" s="5"/>
    </row>
    <row r="1123" spans="1:17" s="2" customFormat="1" ht="13.5">
      <c r="A1123" s="31" t="s">
        <v>876</v>
      </c>
      <c r="B1123" s="13">
        <v>0</v>
      </c>
      <c r="C1123" s="14"/>
      <c r="E1123" s="3">
        <f>B1123/$E$3*$F$3</f>
        <v>0</v>
      </c>
      <c r="F1123" s="3"/>
      <c r="H1123" s="4">
        <v>0</v>
      </c>
      <c r="L1123" s="5"/>
      <c r="M1123" s="5"/>
      <c r="N1123" s="6">
        <v>0</v>
      </c>
      <c r="O1123" s="7">
        <f t="shared" si="16"/>
        <v>0</v>
      </c>
      <c r="P1123" s="5"/>
      <c r="Q1123" s="5"/>
    </row>
    <row r="1124" spans="1:17" s="2" customFormat="1" ht="13.5">
      <c r="A1124" s="31" t="s">
        <v>877</v>
      </c>
      <c r="B1124" s="13">
        <v>0</v>
      </c>
      <c r="C1124" s="14"/>
      <c r="E1124" s="3">
        <f>B1124/$E$3*$F$3</f>
        <v>0</v>
      </c>
      <c r="F1124" s="3"/>
      <c r="H1124" s="4">
        <v>0</v>
      </c>
      <c r="L1124" s="5"/>
      <c r="M1124" s="5"/>
      <c r="N1124" s="6">
        <v>0</v>
      </c>
      <c r="O1124" s="7">
        <f t="shared" si="16"/>
        <v>0</v>
      </c>
      <c r="P1124" s="5"/>
      <c r="Q1124" s="5"/>
    </row>
    <row r="1125" spans="1:17" s="2" customFormat="1" ht="13.5">
      <c r="A1125" s="31" t="s">
        <v>878</v>
      </c>
      <c r="B1125" s="13">
        <v>0</v>
      </c>
      <c r="C1125" s="14"/>
      <c r="E1125" s="3">
        <f>B1125/$E$3*$F$3</f>
        <v>0</v>
      </c>
      <c r="F1125" s="3"/>
      <c r="H1125" s="4">
        <v>0</v>
      </c>
      <c r="L1125" s="5"/>
      <c r="M1125" s="5"/>
      <c r="N1125" s="6">
        <v>0</v>
      </c>
      <c r="O1125" s="7">
        <f t="shared" si="16"/>
        <v>0</v>
      </c>
      <c r="P1125" s="5"/>
      <c r="Q1125" s="5"/>
    </row>
    <row r="1126" spans="1:17" s="2" customFormat="1" ht="13.5">
      <c r="A1126" s="31" t="s">
        <v>879</v>
      </c>
      <c r="B1126" s="13">
        <v>0</v>
      </c>
      <c r="C1126" s="14"/>
      <c r="E1126" s="3">
        <f>B1126/$E$3*$F$3</f>
        <v>0</v>
      </c>
      <c r="F1126" s="3"/>
      <c r="H1126" s="4">
        <v>0</v>
      </c>
      <c r="L1126" s="5"/>
      <c r="M1126" s="5"/>
      <c r="N1126" s="6">
        <v>0</v>
      </c>
      <c r="O1126" s="7">
        <f t="shared" si="16"/>
        <v>0</v>
      </c>
      <c r="P1126" s="5"/>
      <c r="Q1126" s="5"/>
    </row>
    <row r="1127" spans="1:17" s="2" customFormat="1" ht="13.5">
      <c r="A1127" s="31" t="s">
        <v>880</v>
      </c>
      <c r="B1127" s="13">
        <v>0</v>
      </c>
      <c r="C1127" s="14"/>
      <c r="E1127" s="3">
        <f>B1127/$E$3*$F$3</f>
        <v>0</v>
      </c>
      <c r="F1127" s="3"/>
      <c r="H1127" s="4">
        <v>0</v>
      </c>
      <c r="L1127" s="5"/>
      <c r="M1127" s="5"/>
      <c r="N1127" s="6">
        <v>0</v>
      </c>
      <c r="O1127" s="7">
        <f t="shared" si="16"/>
        <v>0</v>
      </c>
      <c r="P1127" s="5"/>
      <c r="Q1127" s="5"/>
    </row>
    <row r="1128" spans="1:17" s="2" customFormat="1" ht="13.5">
      <c r="A1128" s="31" t="s">
        <v>881</v>
      </c>
      <c r="B1128" s="13">
        <v>0</v>
      </c>
      <c r="C1128" s="14"/>
      <c r="E1128" s="3">
        <f>B1128/$E$3*$F$3</f>
        <v>0</v>
      </c>
      <c r="F1128" s="3"/>
      <c r="H1128" s="4">
        <v>0</v>
      </c>
      <c r="L1128" s="5"/>
      <c r="M1128" s="5"/>
      <c r="N1128" s="6">
        <v>0</v>
      </c>
      <c r="O1128" s="7">
        <f t="shared" si="16"/>
        <v>0</v>
      </c>
      <c r="P1128" s="5"/>
      <c r="Q1128" s="5"/>
    </row>
    <row r="1129" spans="1:17" s="2" customFormat="1" ht="13.5">
      <c r="A1129" s="31" t="s">
        <v>882</v>
      </c>
      <c r="B1129" s="13">
        <v>0</v>
      </c>
      <c r="C1129" s="14"/>
      <c r="E1129" s="3">
        <f>B1129/$E$3*$F$3</f>
        <v>0</v>
      </c>
      <c r="F1129" s="3"/>
      <c r="H1129" s="4">
        <v>0</v>
      </c>
      <c r="L1129" s="5"/>
      <c r="M1129" s="5"/>
      <c r="N1129" s="6">
        <v>0</v>
      </c>
      <c r="O1129" s="7">
        <f t="shared" si="16"/>
        <v>0</v>
      </c>
      <c r="P1129" s="5"/>
      <c r="Q1129" s="5"/>
    </row>
    <row r="1130" spans="1:17" s="2" customFormat="1" ht="13.5">
      <c r="A1130" s="31" t="s">
        <v>883</v>
      </c>
      <c r="B1130" s="13">
        <v>0</v>
      </c>
      <c r="C1130" s="14"/>
      <c r="E1130" s="3">
        <f>B1130/$E$3*$F$3</f>
        <v>0</v>
      </c>
      <c r="F1130" s="3"/>
      <c r="H1130" s="4">
        <v>0</v>
      </c>
      <c r="L1130" s="5"/>
      <c r="M1130" s="5"/>
      <c r="N1130" s="6">
        <v>0</v>
      </c>
      <c r="O1130" s="7">
        <f t="shared" si="16"/>
        <v>0</v>
      </c>
      <c r="P1130" s="5"/>
      <c r="Q1130" s="5"/>
    </row>
    <row r="1131" spans="1:17" s="2" customFormat="1" ht="13.5">
      <c r="A1131" s="31" t="s">
        <v>884</v>
      </c>
      <c r="B1131" s="13">
        <v>0</v>
      </c>
      <c r="C1131" s="14"/>
      <c r="E1131" s="3">
        <f>B1131/$E$3*$F$3</f>
        <v>0</v>
      </c>
      <c r="F1131" s="3"/>
      <c r="H1131" s="4">
        <v>0</v>
      </c>
      <c r="L1131" s="5"/>
      <c r="M1131" s="5"/>
      <c r="N1131" s="6">
        <v>0</v>
      </c>
      <c r="O1131" s="7">
        <f t="shared" si="16"/>
        <v>0</v>
      </c>
      <c r="P1131" s="5"/>
      <c r="Q1131" s="5"/>
    </row>
    <row r="1132" spans="1:17" s="2" customFormat="1" ht="13.5">
      <c r="A1132" s="31" t="s">
        <v>885</v>
      </c>
      <c r="B1132" s="13">
        <v>0</v>
      </c>
      <c r="C1132" s="14"/>
      <c r="E1132" s="3">
        <f>B1132/$E$3*$F$3</f>
        <v>0</v>
      </c>
      <c r="F1132" s="3"/>
      <c r="H1132" s="4">
        <v>0</v>
      </c>
      <c r="L1132" s="5"/>
      <c r="M1132" s="5"/>
      <c r="N1132" s="6">
        <v>0</v>
      </c>
      <c r="O1132" s="7">
        <f t="shared" si="16"/>
        <v>0</v>
      </c>
      <c r="P1132" s="5"/>
      <c r="Q1132" s="5"/>
    </row>
    <row r="1133" spans="1:17" s="2" customFormat="1" ht="13.5">
      <c r="A1133" s="31" t="s">
        <v>886</v>
      </c>
      <c r="B1133" s="13">
        <v>0</v>
      </c>
      <c r="C1133" s="14"/>
      <c r="E1133" s="3">
        <f>B1133/$E$3*$F$3</f>
        <v>0</v>
      </c>
      <c r="F1133" s="3"/>
      <c r="H1133" s="4">
        <v>0</v>
      </c>
      <c r="L1133" s="5"/>
      <c r="M1133" s="5"/>
      <c r="N1133" s="6">
        <v>0</v>
      </c>
      <c r="O1133" s="7">
        <f t="shared" si="16"/>
        <v>0</v>
      </c>
      <c r="P1133" s="5"/>
      <c r="Q1133" s="5"/>
    </row>
    <row r="1134" spans="1:17" s="2" customFormat="1" ht="14.25">
      <c r="A1134" s="31" t="s">
        <v>887</v>
      </c>
      <c r="B1134" s="13">
        <f>B1135+B1146+B1150</f>
        <v>10712.92</v>
      </c>
      <c r="C1134" s="14"/>
      <c r="E1134" s="3">
        <f>B1134/$E$3*$F$3</f>
        <v>5230.497629850684</v>
      </c>
      <c r="F1134" s="3"/>
      <c r="H1134" s="4">
        <v>8801.05053297219</v>
      </c>
      <c r="L1134" s="5"/>
      <c r="M1134" s="5"/>
      <c r="N1134" s="6">
        <v>8801.05053297219</v>
      </c>
      <c r="O1134" s="28">
        <v>10712.92</v>
      </c>
      <c r="P1134" s="5"/>
      <c r="Q1134" s="5"/>
    </row>
    <row r="1135" spans="1:17" s="2" customFormat="1" ht="13.5">
      <c r="A1135" s="31" t="s">
        <v>888</v>
      </c>
      <c r="B1135" s="13">
        <v>6140.9409941196</v>
      </c>
      <c r="C1135" s="14"/>
      <c r="E1135" s="3">
        <f>B1135/$E$3*$F$3</f>
        <v>2998.265394943252</v>
      </c>
      <c r="F1135" s="3"/>
      <c r="H1135" s="4">
        <v>5045.0047241319</v>
      </c>
      <c r="L1135" s="5"/>
      <c r="M1135" s="5"/>
      <c r="N1135" s="6">
        <v>5045.0047241319</v>
      </c>
      <c r="O1135" s="7">
        <f aca="true" t="shared" si="17" ref="O1135:O1153">N1135/$N$1134*$O$1134</f>
        <v>6140.9409941196045</v>
      </c>
      <c r="P1135" s="5"/>
      <c r="Q1135" s="5"/>
    </row>
    <row r="1136" spans="1:17" s="2" customFormat="1" ht="13.5">
      <c r="A1136" s="31" t="s">
        <v>889</v>
      </c>
      <c r="B1136" s="13">
        <v>0</v>
      </c>
      <c r="C1136" s="14"/>
      <c r="E1136" s="3">
        <f>B1136/$E$3*$F$3</f>
        <v>0</v>
      </c>
      <c r="F1136" s="3"/>
      <c r="H1136" s="4">
        <v>0</v>
      </c>
      <c r="L1136" s="5"/>
      <c r="M1136" s="5"/>
      <c r="N1136" s="6">
        <v>0</v>
      </c>
      <c r="O1136" s="7">
        <f t="shared" si="17"/>
        <v>0</v>
      </c>
      <c r="P1136" s="5"/>
      <c r="Q1136" s="5"/>
    </row>
    <row r="1137" spans="1:17" s="2" customFormat="1" ht="13.5">
      <c r="A1137" s="31" t="s">
        <v>890</v>
      </c>
      <c r="B1137" s="13">
        <v>0</v>
      </c>
      <c r="C1137" s="14"/>
      <c r="E1137" s="3">
        <f>B1137/$E$3*$F$3</f>
        <v>0</v>
      </c>
      <c r="F1137" s="3"/>
      <c r="H1137" s="4">
        <v>0</v>
      </c>
      <c r="L1137" s="5"/>
      <c r="M1137" s="5"/>
      <c r="N1137" s="6">
        <v>0</v>
      </c>
      <c r="O1137" s="7">
        <f t="shared" si="17"/>
        <v>0</v>
      </c>
      <c r="P1137" s="5"/>
      <c r="Q1137" s="5"/>
    </row>
    <row r="1138" spans="1:17" s="2" customFormat="1" ht="13.5">
      <c r="A1138" s="31" t="s">
        <v>891</v>
      </c>
      <c r="B1138" s="13">
        <v>74.8822767114168</v>
      </c>
      <c r="C1138" s="14"/>
      <c r="E1138" s="3">
        <f>B1138/$E$3*$F$3</f>
        <v>36.560673547164406</v>
      </c>
      <c r="F1138" s="3"/>
      <c r="H1138" s="4">
        <v>61.5184936843723</v>
      </c>
      <c r="L1138" s="5"/>
      <c r="M1138" s="5"/>
      <c r="N1138" s="6">
        <v>61.5184936843723</v>
      </c>
      <c r="O1138" s="7">
        <f t="shared" si="17"/>
        <v>74.8822767114168</v>
      </c>
      <c r="P1138" s="5"/>
      <c r="Q1138" s="5"/>
    </row>
    <row r="1139" spans="1:17" s="2" customFormat="1" ht="13.5">
      <c r="A1139" s="31" t="s">
        <v>892</v>
      </c>
      <c r="B1139" s="13">
        <v>0</v>
      </c>
      <c r="C1139" s="14"/>
      <c r="E1139" s="3">
        <f>B1139/$E$3*$F$3</f>
        <v>0</v>
      </c>
      <c r="F1139" s="3"/>
      <c r="H1139" s="4">
        <v>0</v>
      </c>
      <c r="L1139" s="5"/>
      <c r="M1139" s="5"/>
      <c r="N1139" s="6">
        <v>0</v>
      </c>
      <c r="O1139" s="7">
        <f t="shared" si="17"/>
        <v>0</v>
      </c>
      <c r="P1139" s="5"/>
      <c r="Q1139" s="5"/>
    </row>
    <row r="1140" spans="1:17" s="2" customFormat="1" ht="13.5">
      <c r="A1140" s="31" t="s">
        <v>893</v>
      </c>
      <c r="B1140" s="13">
        <v>296.557587928548</v>
      </c>
      <c r="C1140" s="14"/>
      <c r="E1140" s="3">
        <f>B1140/$E$3*$F$3</f>
        <v>144.79187380980215</v>
      </c>
      <c r="F1140" s="3"/>
      <c r="H1140" s="4">
        <v>243.632764670649</v>
      </c>
      <c r="L1140" s="5"/>
      <c r="M1140" s="5"/>
      <c r="N1140" s="6">
        <v>243.632764670649</v>
      </c>
      <c r="O1140" s="7">
        <f t="shared" si="17"/>
        <v>296.55758792854743</v>
      </c>
      <c r="P1140" s="5"/>
      <c r="Q1140" s="5"/>
    </row>
    <row r="1141" spans="1:17" s="2" customFormat="1" ht="13.5">
      <c r="A1141" s="31" t="s">
        <v>894</v>
      </c>
      <c r="B1141" s="13">
        <v>0</v>
      </c>
      <c r="C1141" s="14"/>
      <c r="E1141" s="3">
        <f>B1141/$E$3*$F$3</f>
        <v>0</v>
      </c>
      <c r="F1141" s="3"/>
      <c r="H1141" s="4">
        <v>0</v>
      </c>
      <c r="L1141" s="5"/>
      <c r="M1141" s="5"/>
      <c r="N1141" s="6">
        <v>0</v>
      </c>
      <c r="O1141" s="7">
        <f t="shared" si="17"/>
        <v>0</v>
      </c>
      <c r="P1141" s="5"/>
      <c r="Q1141" s="5"/>
    </row>
    <row r="1142" spans="1:17" s="2" customFormat="1" ht="13.5">
      <c r="A1142" s="31" t="s">
        <v>895</v>
      </c>
      <c r="B1142" s="13">
        <v>0</v>
      </c>
      <c r="C1142" s="14"/>
      <c r="E1142" s="3">
        <f>B1142/$E$3*$F$3</f>
        <v>0</v>
      </c>
      <c r="F1142" s="3"/>
      <c r="H1142" s="4">
        <v>0</v>
      </c>
      <c r="L1142" s="5"/>
      <c r="M1142" s="5"/>
      <c r="N1142" s="6">
        <v>0</v>
      </c>
      <c r="O1142" s="7">
        <f t="shared" si="17"/>
        <v>0</v>
      </c>
      <c r="P1142" s="5"/>
      <c r="Q1142" s="5"/>
    </row>
    <row r="1143" spans="1:17" s="2" customFormat="1" ht="13.5">
      <c r="A1143" s="31" t="s">
        <v>896</v>
      </c>
      <c r="B1143" s="13">
        <v>5348.73405081549</v>
      </c>
      <c r="C1143" s="14"/>
      <c r="E1143" s="3">
        <f>B1143/$E$3*$F$3</f>
        <v>2611.476681940317</v>
      </c>
      <c r="F1143" s="3"/>
      <c r="H1143" s="4">
        <v>4394.17812031231</v>
      </c>
      <c r="L1143" s="5"/>
      <c r="M1143" s="5"/>
      <c r="N1143" s="6">
        <v>4394.17812031231</v>
      </c>
      <c r="O1143" s="7">
        <f t="shared" si="17"/>
        <v>5348.734050815488</v>
      </c>
      <c r="P1143" s="5"/>
      <c r="Q1143" s="5"/>
    </row>
    <row r="1144" spans="1:17" s="2" customFormat="1" ht="13.5">
      <c r="A1144" s="31" t="s">
        <v>897</v>
      </c>
      <c r="B1144" s="13">
        <v>0</v>
      </c>
      <c r="C1144" s="14"/>
      <c r="E1144" s="3">
        <f>B1144/$E$3*$F$3</f>
        <v>0</v>
      </c>
      <c r="F1144" s="3"/>
      <c r="H1144" s="4">
        <v>0</v>
      </c>
      <c r="L1144" s="5"/>
      <c r="M1144" s="5"/>
      <c r="N1144" s="6">
        <v>0</v>
      </c>
      <c r="O1144" s="7">
        <f t="shared" si="17"/>
        <v>0</v>
      </c>
      <c r="P1144" s="5"/>
      <c r="Q1144" s="5"/>
    </row>
    <row r="1145" spans="1:17" s="2" customFormat="1" ht="14.25">
      <c r="A1145" s="31" t="s">
        <v>898</v>
      </c>
      <c r="B1145" s="16">
        <v>420.767078664152</v>
      </c>
      <c r="C1145" s="14"/>
      <c r="E1145" s="3">
        <f>B1145/$E$3*$F$3</f>
        <v>205.43616564597167</v>
      </c>
      <c r="F1145" s="3"/>
      <c r="H1145" s="4">
        <v>345.675345464568</v>
      </c>
      <c r="L1145" s="5"/>
      <c r="M1145" s="5"/>
      <c r="N1145" s="6">
        <v>345.675345464568</v>
      </c>
      <c r="O1145" s="7">
        <f t="shared" si="17"/>
        <v>420.7670786641513</v>
      </c>
      <c r="P1145" s="5"/>
      <c r="Q1145" s="5"/>
    </row>
    <row r="1146" spans="1:17" s="2" customFormat="1" ht="13.5">
      <c r="A1146" s="31" t="s">
        <v>899</v>
      </c>
      <c r="B1146" s="13">
        <v>4571.9790058804</v>
      </c>
      <c r="C1146" s="14"/>
      <c r="E1146" s="3">
        <f>B1146/$E$3*$F$3</f>
        <v>2232.2322349074307</v>
      </c>
      <c r="F1146" s="3"/>
      <c r="H1146" s="4">
        <v>3756.04580884029</v>
      </c>
      <c r="L1146" s="5"/>
      <c r="M1146" s="5"/>
      <c r="N1146" s="6">
        <v>3756.04580884029</v>
      </c>
      <c r="O1146" s="7">
        <f t="shared" si="17"/>
        <v>4571.9790058803965</v>
      </c>
      <c r="P1146" s="5"/>
      <c r="Q1146" s="5"/>
    </row>
    <row r="1147" spans="1:17" s="2" customFormat="1" ht="13.5">
      <c r="A1147" s="31" t="s">
        <v>900</v>
      </c>
      <c r="B1147" s="13">
        <v>4571.9790058804</v>
      </c>
      <c r="C1147" s="14"/>
      <c r="E1147" s="3">
        <f>B1147/$E$3*$F$3</f>
        <v>2232.2322349074307</v>
      </c>
      <c r="F1147" s="3"/>
      <c r="H1147" s="4">
        <v>3756.04580884029</v>
      </c>
      <c r="L1147" s="5"/>
      <c r="M1147" s="5"/>
      <c r="N1147" s="6">
        <v>3756.04580884029</v>
      </c>
      <c r="O1147" s="7">
        <f t="shared" si="17"/>
        <v>4571.9790058803965</v>
      </c>
      <c r="P1147" s="5"/>
      <c r="Q1147" s="5"/>
    </row>
    <row r="1148" spans="1:17" s="2" customFormat="1" ht="13.5">
      <c r="A1148" s="31" t="s">
        <v>901</v>
      </c>
      <c r="B1148" s="13">
        <v>0</v>
      </c>
      <c r="C1148" s="14"/>
      <c r="E1148" s="3">
        <f>B1148/$E$3*$F$3</f>
        <v>0</v>
      </c>
      <c r="F1148" s="3"/>
      <c r="H1148" s="4">
        <v>0</v>
      </c>
      <c r="L1148" s="5"/>
      <c r="M1148" s="5"/>
      <c r="N1148" s="6">
        <v>0</v>
      </c>
      <c r="O1148" s="7">
        <f t="shared" si="17"/>
        <v>0</v>
      </c>
      <c r="P1148" s="5"/>
      <c r="Q1148" s="5"/>
    </row>
    <row r="1149" spans="1:17" s="2" customFormat="1" ht="13.5">
      <c r="A1149" s="31" t="s">
        <v>902</v>
      </c>
      <c r="B1149" s="13">
        <v>0</v>
      </c>
      <c r="C1149" s="14"/>
      <c r="E1149" s="3">
        <f>B1149/$E$3*$F$3</f>
        <v>0</v>
      </c>
      <c r="F1149" s="3"/>
      <c r="H1149" s="4">
        <v>0</v>
      </c>
      <c r="L1149" s="5"/>
      <c r="M1149" s="5"/>
      <c r="N1149" s="6">
        <v>0</v>
      </c>
      <c r="O1149" s="7">
        <f t="shared" si="17"/>
        <v>0</v>
      </c>
      <c r="P1149" s="5"/>
      <c r="Q1149" s="5"/>
    </row>
    <row r="1150" spans="1:17" s="2" customFormat="1" ht="13.5">
      <c r="A1150" s="31" t="s">
        <v>903</v>
      </c>
      <c r="B1150" s="13">
        <v>0</v>
      </c>
      <c r="C1150" s="14"/>
      <c r="E1150" s="3">
        <f>B1150/$E$3*$F$3</f>
        <v>0</v>
      </c>
      <c r="F1150" s="3"/>
      <c r="H1150" s="4">
        <v>0</v>
      </c>
      <c r="L1150" s="5"/>
      <c r="M1150" s="5"/>
      <c r="N1150" s="6">
        <v>0</v>
      </c>
      <c r="O1150" s="7">
        <f t="shared" si="17"/>
        <v>0</v>
      </c>
      <c r="P1150" s="5"/>
      <c r="Q1150" s="5"/>
    </row>
    <row r="1151" spans="1:17" s="2" customFormat="1" ht="13.5">
      <c r="A1151" s="31" t="s">
        <v>904</v>
      </c>
      <c r="B1151" s="13">
        <v>0</v>
      </c>
      <c r="C1151" s="14"/>
      <c r="E1151" s="3">
        <f>B1151/$E$3*$F$3</f>
        <v>0</v>
      </c>
      <c r="F1151" s="3"/>
      <c r="H1151" s="4">
        <v>0</v>
      </c>
      <c r="L1151" s="5"/>
      <c r="M1151" s="5"/>
      <c r="N1151" s="6">
        <v>0</v>
      </c>
      <c r="O1151" s="7">
        <f t="shared" si="17"/>
        <v>0</v>
      </c>
      <c r="P1151" s="5"/>
      <c r="Q1151" s="5"/>
    </row>
    <row r="1152" spans="1:17" s="2" customFormat="1" ht="13.5">
      <c r="A1152" s="31" t="s">
        <v>905</v>
      </c>
      <c r="B1152" s="13">
        <v>0</v>
      </c>
      <c r="C1152" s="14"/>
      <c r="E1152" s="3">
        <f>B1152/$E$3*$F$3</f>
        <v>0</v>
      </c>
      <c r="F1152" s="3"/>
      <c r="H1152" s="4">
        <v>0</v>
      </c>
      <c r="L1152" s="5"/>
      <c r="M1152" s="5"/>
      <c r="N1152" s="6">
        <v>0</v>
      </c>
      <c r="O1152" s="7">
        <f t="shared" si="17"/>
        <v>0</v>
      </c>
      <c r="P1152" s="5"/>
      <c r="Q1152" s="5"/>
    </row>
    <row r="1153" spans="1:17" s="2" customFormat="1" ht="13.5">
      <c r="A1153" s="31" t="s">
        <v>906</v>
      </c>
      <c r="B1153" s="13">
        <v>0</v>
      </c>
      <c r="C1153" s="14"/>
      <c r="E1153" s="3">
        <f>B1153/$E$3*$F$3</f>
        <v>0</v>
      </c>
      <c r="F1153" s="3"/>
      <c r="H1153" s="4">
        <v>0</v>
      </c>
      <c r="L1153" s="5"/>
      <c r="M1153" s="5"/>
      <c r="N1153" s="6">
        <v>0</v>
      </c>
      <c r="O1153" s="7">
        <f t="shared" si="17"/>
        <v>0</v>
      </c>
      <c r="P1153" s="5"/>
      <c r="Q1153" s="5"/>
    </row>
    <row r="1154" spans="1:17" s="2" customFormat="1" ht="13.5">
      <c r="A1154" s="31" t="s">
        <v>907</v>
      </c>
      <c r="B1154" s="13">
        <f>B1155+B1173+B1179+B1185</f>
        <v>1116.15</v>
      </c>
      <c r="C1154" s="14"/>
      <c r="E1154" s="3">
        <f>B1154/$E$3*$F$3</f>
        <v>544.9513232207316</v>
      </c>
      <c r="F1154" s="3"/>
      <c r="H1154" s="4">
        <v>636.179343418549</v>
      </c>
      <c r="L1154" s="5"/>
      <c r="M1154" s="5"/>
      <c r="N1154" s="6">
        <v>636.179343418549</v>
      </c>
      <c r="O1154" s="7">
        <v>1116.15</v>
      </c>
      <c r="P1154" s="5"/>
      <c r="Q1154" s="5"/>
    </row>
    <row r="1155" spans="1:17" s="2" customFormat="1" ht="13.5">
      <c r="A1155" s="31" t="s">
        <v>908</v>
      </c>
      <c r="B1155" s="13">
        <v>1116.15</v>
      </c>
      <c r="C1155" s="14"/>
      <c r="E1155" s="3">
        <f>B1155/$E$3*$F$3</f>
        <v>544.9513232207316</v>
      </c>
      <c r="F1155" s="3"/>
      <c r="H1155" s="4">
        <v>636.179343418549</v>
      </c>
      <c r="L1155" s="5"/>
      <c r="M1155" s="5"/>
      <c r="N1155" s="6">
        <v>636.179343418549</v>
      </c>
      <c r="O1155" s="7">
        <f aca="true" t="shared" si="18" ref="O1155:O1197">N1155/$N$1154*$O$1154</f>
        <v>1116.15</v>
      </c>
      <c r="P1155" s="5"/>
      <c r="Q1155" s="5"/>
    </row>
    <row r="1156" spans="1:17" s="2" customFormat="1" ht="13.5">
      <c r="A1156" s="31" t="s">
        <v>10</v>
      </c>
      <c r="B1156" s="13">
        <v>0</v>
      </c>
      <c r="C1156" s="14"/>
      <c r="E1156" s="3">
        <f>B1156/$E$3*$F$3</f>
        <v>0</v>
      </c>
      <c r="F1156" s="3"/>
      <c r="H1156" s="4">
        <v>0</v>
      </c>
      <c r="L1156" s="5"/>
      <c r="M1156" s="5"/>
      <c r="N1156" s="6">
        <v>0</v>
      </c>
      <c r="O1156" s="7">
        <f t="shared" si="18"/>
        <v>0</v>
      </c>
      <c r="P1156" s="5"/>
      <c r="Q1156" s="5"/>
    </row>
    <row r="1157" spans="1:17" s="2" customFormat="1" ht="13.5">
      <c r="A1157" s="31" t="s">
        <v>12</v>
      </c>
      <c r="B1157" s="13">
        <v>0</v>
      </c>
      <c r="C1157" s="14"/>
      <c r="E1157" s="3">
        <f>B1157/$E$3*$F$3</f>
        <v>0</v>
      </c>
      <c r="F1157" s="3"/>
      <c r="H1157" s="4">
        <v>0</v>
      </c>
      <c r="L1157" s="5"/>
      <c r="M1157" s="5"/>
      <c r="N1157" s="6">
        <v>0</v>
      </c>
      <c r="O1157" s="7">
        <f t="shared" si="18"/>
        <v>0</v>
      </c>
      <c r="P1157" s="5"/>
      <c r="Q1157" s="5"/>
    </row>
    <row r="1158" spans="1:17" s="2" customFormat="1" ht="13.5">
      <c r="A1158" s="31" t="s">
        <v>14</v>
      </c>
      <c r="B1158" s="13">
        <v>0</v>
      </c>
      <c r="C1158" s="14"/>
      <c r="E1158" s="3">
        <f>B1158/$E$3*$F$3</f>
        <v>0</v>
      </c>
      <c r="F1158" s="3"/>
      <c r="H1158" s="4">
        <v>0</v>
      </c>
      <c r="L1158" s="5"/>
      <c r="M1158" s="5"/>
      <c r="N1158" s="6">
        <v>0</v>
      </c>
      <c r="O1158" s="7">
        <f t="shared" si="18"/>
        <v>0</v>
      </c>
      <c r="P1158" s="5"/>
      <c r="Q1158" s="5"/>
    </row>
    <row r="1159" spans="1:17" s="2" customFormat="1" ht="13.5">
      <c r="A1159" s="31" t="s">
        <v>909</v>
      </c>
      <c r="B1159" s="13">
        <v>0</v>
      </c>
      <c r="C1159" s="14"/>
      <c r="E1159" s="3">
        <f>B1159/$E$3*$F$3</f>
        <v>0</v>
      </c>
      <c r="F1159" s="3"/>
      <c r="H1159" s="4">
        <v>0</v>
      </c>
      <c r="L1159" s="5"/>
      <c r="M1159" s="5"/>
      <c r="N1159" s="6">
        <v>0</v>
      </c>
      <c r="O1159" s="7">
        <f t="shared" si="18"/>
        <v>0</v>
      </c>
      <c r="P1159" s="5"/>
      <c r="Q1159" s="5"/>
    </row>
    <row r="1160" spans="1:17" s="2" customFormat="1" ht="13.5">
      <c r="A1160" s="31" t="s">
        <v>910</v>
      </c>
      <c r="B1160" s="13">
        <v>0</v>
      </c>
      <c r="C1160" s="14"/>
      <c r="E1160" s="3">
        <f>B1160/$E$3*$F$3</f>
        <v>0</v>
      </c>
      <c r="F1160" s="3"/>
      <c r="H1160" s="4">
        <v>0</v>
      </c>
      <c r="L1160" s="5"/>
      <c r="M1160" s="5"/>
      <c r="N1160" s="6">
        <v>0</v>
      </c>
      <c r="O1160" s="7">
        <f t="shared" si="18"/>
        <v>0</v>
      </c>
      <c r="P1160" s="5"/>
      <c r="Q1160" s="5"/>
    </row>
    <row r="1161" spans="1:17" s="2" customFormat="1" ht="13.5">
      <c r="A1161" s="31" t="s">
        <v>911</v>
      </c>
      <c r="B1161" s="13">
        <v>0</v>
      </c>
      <c r="C1161" s="14"/>
      <c r="E1161" s="3">
        <f>B1161/$E$3*$F$3</f>
        <v>0</v>
      </c>
      <c r="F1161" s="3"/>
      <c r="H1161" s="4">
        <v>0</v>
      </c>
      <c r="L1161" s="5"/>
      <c r="M1161" s="5"/>
      <c r="N1161" s="6">
        <v>0</v>
      </c>
      <c r="O1161" s="7">
        <f t="shared" si="18"/>
        <v>0</v>
      </c>
      <c r="P1161" s="5"/>
      <c r="Q1161" s="5"/>
    </row>
    <row r="1162" spans="1:17" s="2" customFormat="1" ht="13.5">
      <c r="A1162" s="31" t="s">
        <v>912</v>
      </c>
      <c r="B1162" s="13">
        <v>0</v>
      </c>
      <c r="C1162" s="14"/>
      <c r="E1162" s="3">
        <f>B1162/$E$3*$F$3</f>
        <v>0</v>
      </c>
      <c r="F1162" s="3"/>
      <c r="H1162" s="4">
        <v>0</v>
      </c>
      <c r="L1162" s="5"/>
      <c r="M1162" s="5"/>
      <c r="N1162" s="6">
        <v>0</v>
      </c>
      <c r="O1162" s="7">
        <f t="shared" si="18"/>
        <v>0</v>
      </c>
      <c r="P1162" s="5"/>
      <c r="Q1162" s="5"/>
    </row>
    <row r="1163" spans="1:17" s="2" customFormat="1" ht="13.5">
      <c r="A1163" s="31" t="s">
        <v>913</v>
      </c>
      <c r="B1163" s="13">
        <v>0</v>
      </c>
      <c r="C1163" s="14"/>
      <c r="E1163" s="3">
        <f>B1163/$E$3*$F$3</f>
        <v>0</v>
      </c>
      <c r="F1163" s="3"/>
      <c r="H1163" s="4">
        <v>0</v>
      </c>
      <c r="L1163" s="5"/>
      <c r="M1163" s="5"/>
      <c r="N1163" s="6">
        <v>0</v>
      </c>
      <c r="O1163" s="7">
        <f t="shared" si="18"/>
        <v>0</v>
      </c>
      <c r="P1163" s="5"/>
      <c r="Q1163" s="5"/>
    </row>
    <row r="1164" spans="1:17" s="2" customFormat="1" ht="13.5">
      <c r="A1164" s="31" t="s">
        <v>914</v>
      </c>
      <c r="B1164" s="13">
        <v>0</v>
      </c>
      <c r="C1164" s="14"/>
      <c r="E1164" s="3">
        <f>B1164/$E$3*$F$3</f>
        <v>0</v>
      </c>
      <c r="F1164" s="3"/>
      <c r="H1164" s="4">
        <v>0</v>
      </c>
      <c r="L1164" s="5"/>
      <c r="M1164" s="5"/>
      <c r="N1164" s="6">
        <v>0</v>
      </c>
      <c r="O1164" s="7">
        <f t="shared" si="18"/>
        <v>0</v>
      </c>
      <c r="P1164" s="5"/>
      <c r="Q1164" s="5"/>
    </row>
    <row r="1165" spans="1:17" s="2" customFormat="1" ht="13.5">
      <c r="A1165" s="31" t="s">
        <v>915</v>
      </c>
      <c r="B1165" s="13">
        <v>0</v>
      </c>
      <c r="C1165" s="14"/>
      <c r="E1165" s="3">
        <f>B1165/$E$3*$F$3</f>
        <v>0</v>
      </c>
      <c r="F1165" s="3"/>
      <c r="H1165" s="4">
        <v>0</v>
      </c>
      <c r="L1165" s="5"/>
      <c r="M1165" s="5"/>
      <c r="N1165" s="6">
        <v>0</v>
      </c>
      <c r="O1165" s="7">
        <f t="shared" si="18"/>
        <v>0</v>
      </c>
      <c r="P1165" s="5"/>
      <c r="Q1165" s="5"/>
    </row>
    <row r="1166" spans="1:17" s="2" customFormat="1" ht="13.5">
      <c r="A1166" s="31" t="s">
        <v>916</v>
      </c>
      <c r="B1166" s="13">
        <v>0</v>
      </c>
      <c r="C1166" s="14"/>
      <c r="E1166" s="3">
        <f>B1166/$E$3*$F$3</f>
        <v>0</v>
      </c>
      <c r="F1166" s="3"/>
      <c r="H1166" s="4">
        <v>0</v>
      </c>
      <c r="L1166" s="5"/>
      <c r="M1166" s="5"/>
      <c r="N1166" s="6">
        <v>0</v>
      </c>
      <c r="O1166" s="7">
        <f t="shared" si="18"/>
        <v>0</v>
      </c>
      <c r="P1166" s="5"/>
      <c r="Q1166" s="5"/>
    </row>
    <row r="1167" spans="1:17" s="2" customFormat="1" ht="13.5">
      <c r="A1167" s="31" t="s">
        <v>917</v>
      </c>
      <c r="B1167" s="13">
        <v>0</v>
      </c>
      <c r="C1167" s="14"/>
      <c r="E1167" s="3">
        <f>B1167/$E$3*$F$3</f>
        <v>0</v>
      </c>
      <c r="F1167" s="3"/>
      <c r="H1167" s="4">
        <v>0</v>
      </c>
      <c r="L1167" s="5"/>
      <c r="M1167" s="5"/>
      <c r="N1167" s="6">
        <v>0</v>
      </c>
      <c r="O1167" s="7">
        <f t="shared" si="18"/>
        <v>0</v>
      </c>
      <c r="P1167" s="5"/>
      <c r="Q1167" s="5"/>
    </row>
    <row r="1168" spans="1:17" s="2" customFormat="1" ht="13.5">
      <c r="A1168" s="31" t="s">
        <v>918</v>
      </c>
      <c r="B1168" s="13">
        <v>0</v>
      </c>
      <c r="C1168" s="14"/>
      <c r="E1168" s="3">
        <f>B1168/$E$3*$F$3</f>
        <v>0</v>
      </c>
      <c r="F1168" s="3"/>
      <c r="H1168" s="4">
        <v>0</v>
      </c>
      <c r="L1168" s="5"/>
      <c r="M1168" s="5"/>
      <c r="N1168" s="6">
        <v>0</v>
      </c>
      <c r="O1168" s="7">
        <f t="shared" si="18"/>
        <v>0</v>
      </c>
      <c r="P1168" s="5"/>
      <c r="Q1168" s="5"/>
    </row>
    <row r="1169" spans="1:17" s="2" customFormat="1" ht="13.5">
      <c r="A1169" s="31" t="s">
        <v>919</v>
      </c>
      <c r="B1169" s="13">
        <v>0</v>
      </c>
      <c r="C1169" s="14"/>
      <c r="E1169" s="3">
        <f>B1169/$E$3*$F$3</f>
        <v>0</v>
      </c>
      <c r="F1169" s="3"/>
      <c r="H1169" s="4">
        <v>0</v>
      </c>
      <c r="L1169" s="5"/>
      <c r="M1169" s="5"/>
      <c r="N1169" s="6">
        <v>0</v>
      </c>
      <c r="O1169" s="7">
        <f t="shared" si="18"/>
        <v>0</v>
      </c>
      <c r="P1169" s="5"/>
      <c r="Q1169" s="5"/>
    </row>
    <row r="1170" spans="1:17" s="2" customFormat="1" ht="13.5">
      <c r="A1170" s="31" t="s">
        <v>920</v>
      </c>
      <c r="B1170" s="13">
        <v>0</v>
      </c>
      <c r="C1170" s="14"/>
      <c r="E1170" s="3">
        <f>B1170/$E$3*$F$3</f>
        <v>0</v>
      </c>
      <c r="F1170" s="3"/>
      <c r="H1170" s="4">
        <v>0</v>
      </c>
      <c r="L1170" s="5"/>
      <c r="M1170" s="5"/>
      <c r="N1170" s="6">
        <v>0</v>
      </c>
      <c r="O1170" s="7">
        <f t="shared" si="18"/>
        <v>0</v>
      </c>
      <c r="P1170" s="5"/>
      <c r="Q1170" s="5"/>
    </row>
    <row r="1171" spans="1:17" s="2" customFormat="1" ht="13.5">
      <c r="A1171" s="31" t="s">
        <v>28</v>
      </c>
      <c r="B1171" s="13">
        <v>0</v>
      </c>
      <c r="C1171" s="14"/>
      <c r="E1171" s="3">
        <f>B1171/$E$3*$F$3</f>
        <v>0</v>
      </c>
      <c r="F1171" s="3"/>
      <c r="H1171" s="4">
        <v>0</v>
      </c>
      <c r="L1171" s="5"/>
      <c r="M1171" s="5"/>
      <c r="N1171" s="6">
        <v>0</v>
      </c>
      <c r="O1171" s="7">
        <f t="shared" si="18"/>
        <v>0</v>
      </c>
      <c r="P1171" s="5"/>
      <c r="Q1171" s="5"/>
    </row>
    <row r="1172" spans="1:17" s="2" customFormat="1" ht="13.5">
      <c r="A1172" s="31" t="s">
        <v>921</v>
      </c>
      <c r="B1172" s="13">
        <v>1116.15</v>
      </c>
      <c r="C1172" s="14"/>
      <c r="E1172" s="3">
        <f>B1172/$E$3*$F$3</f>
        <v>544.9513232207316</v>
      </c>
      <c r="F1172" s="3"/>
      <c r="H1172" s="4">
        <v>636.179343418549</v>
      </c>
      <c r="L1172" s="5"/>
      <c r="M1172" s="5"/>
      <c r="N1172" s="6">
        <v>636.179343418549</v>
      </c>
      <c r="O1172" s="7">
        <f t="shared" si="18"/>
        <v>1116.15</v>
      </c>
      <c r="P1172" s="5"/>
      <c r="Q1172" s="5"/>
    </row>
    <row r="1173" spans="1:17" s="2" customFormat="1" ht="13.5">
      <c r="A1173" s="31" t="s">
        <v>922</v>
      </c>
      <c r="B1173" s="13">
        <v>0</v>
      </c>
      <c r="C1173" s="14"/>
      <c r="E1173" s="3">
        <f>B1173/$E$3*$F$3</f>
        <v>0</v>
      </c>
      <c r="F1173" s="3"/>
      <c r="H1173" s="4">
        <v>0</v>
      </c>
      <c r="L1173" s="5"/>
      <c r="M1173" s="5"/>
      <c r="N1173" s="6">
        <v>0</v>
      </c>
      <c r="O1173" s="7">
        <f t="shared" si="18"/>
        <v>0</v>
      </c>
      <c r="P1173" s="5"/>
      <c r="Q1173" s="5"/>
    </row>
    <row r="1174" spans="1:17" s="2" customFormat="1" ht="13.5">
      <c r="A1174" s="31" t="s">
        <v>923</v>
      </c>
      <c r="B1174" s="13">
        <v>0</v>
      </c>
      <c r="C1174" s="14"/>
      <c r="E1174" s="3">
        <f>B1174/$E$3*$F$3</f>
        <v>0</v>
      </c>
      <c r="F1174" s="3"/>
      <c r="H1174" s="4">
        <v>0</v>
      </c>
      <c r="L1174" s="5"/>
      <c r="M1174" s="5"/>
      <c r="N1174" s="6">
        <v>0</v>
      </c>
      <c r="O1174" s="7">
        <f t="shared" si="18"/>
        <v>0</v>
      </c>
      <c r="P1174" s="5"/>
      <c r="Q1174" s="5"/>
    </row>
    <row r="1175" spans="1:17" s="2" customFormat="1" ht="13.5">
      <c r="A1175" s="31" t="s">
        <v>924</v>
      </c>
      <c r="B1175" s="13">
        <v>0</v>
      </c>
      <c r="C1175" s="14"/>
      <c r="E1175" s="3">
        <f>B1175/$E$3*$F$3</f>
        <v>0</v>
      </c>
      <c r="F1175" s="3"/>
      <c r="H1175" s="4">
        <v>0</v>
      </c>
      <c r="L1175" s="5"/>
      <c r="M1175" s="5"/>
      <c r="N1175" s="6">
        <v>0</v>
      </c>
      <c r="O1175" s="7">
        <f t="shared" si="18"/>
        <v>0</v>
      </c>
      <c r="P1175" s="5"/>
      <c r="Q1175" s="5"/>
    </row>
    <row r="1176" spans="1:17" s="2" customFormat="1" ht="13.5">
      <c r="A1176" s="31" t="s">
        <v>925</v>
      </c>
      <c r="B1176" s="13">
        <v>0</v>
      </c>
      <c r="C1176" s="14"/>
      <c r="E1176" s="3">
        <f>B1176/$E$3*$F$3</f>
        <v>0</v>
      </c>
      <c r="F1176" s="3"/>
      <c r="H1176" s="4">
        <v>0</v>
      </c>
      <c r="L1176" s="5"/>
      <c r="M1176" s="5"/>
      <c r="N1176" s="6">
        <v>0</v>
      </c>
      <c r="O1176" s="7">
        <f t="shared" si="18"/>
        <v>0</v>
      </c>
      <c r="P1176" s="5"/>
      <c r="Q1176" s="5"/>
    </row>
    <row r="1177" spans="1:17" s="2" customFormat="1" ht="13.5">
      <c r="A1177" s="31" t="s">
        <v>926</v>
      </c>
      <c r="B1177" s="13">
        <v>0</v>
      </c>
      <c r="C1177" s="14"/>
      <c r="E1177" s="3">
        <f>B1177/$E$3*$F$3</f>
        <v>0</v>
      </c>
      <c r="F1177" s="3"/>
      <c r="H1177" s="4">
        <v>0</v>
      </c>
      <c r="L1177" s="5"/>
      <c r="M1177" s="5"/>
      <c r="N1177" s="6">
        <v>0</v>
      </c>
      <c r="O1177" s="7">
        <f t="shared" si="18"/>
        <v>0</v>
      </c>
      <c r="P1177" s="5"/>
      <c r="Q1177" s="5"/>
    </row>
    <row r="1178" spans="1:17" s="2" customFormat="1" ht="13.5">
      <c r="A1178" s="31" t="s">
        <v>927</v>
      </c>
      <c r="B1178" s="13">
        <v>0</v>
      </c>
      <c r="C1178" s="14"/>
      <c r="E1178" s="3">
        <f>B1178/$E$3*$F$3</f>
        <v>0</v>
      </c>
      <c r="F1178" s="3"/>
      <c r="H1178" s="4">
        <v>0</v>
      </c>
      <c r="L1178" s="5"/>
      <c r="M1178" s="5"/>
      <c r="N1178" s="6">
        <v>0</v>
      </c>
      <c r="O1178" s="7">
        <f t="shared" si="18"/>
        <v>0</v>
      </c>
      <c r="P1178" s="5"/>
      <c r="Q1178" s="5"/>
    </row>
    <row r="1179" spans="1:17" s="2" customFormat="1" ht="13.5">
      <c r="A1179" s="31" t="s">
        <v>928</v>
      </c>
      <c r="B1179" s="13">
        <v>0</v>
      </c>
      <c r="C1179" s="14"/>
      <c r="E1179" s="3">
        <f>B1179/$E$3*$F$3</f>
        <v>0</v>
      </c>
      <c r="F1179" s="3"/>
      <c r="H1179" s="4">
        <v>0</v>
      </c>
      <c r="L1179" s="5"/>
      <c r="M1179" s="5"/>
      <c r="N1179" s="6">
        <v>0</v>
      </c>
      <c r="O1179" s="7">
        <f t="shared" si="18"/>
        <v>0</v>
      </c>
      <c r="P1179" s="5"/>
      <c r="Q1179" s="5"/>
    </row>
    <row r="1180" spans="1:17" s="2" customFormat="1" ht="13.5">
      <c r="A1180" s="31" t="s">
        <v>929</v>
      </c>
      <c r="B1180" s="13">
        <v>0</v>
      </c>
      <c r="C1180" s="14"/>
      <c r="E1180" s="3">
        <f>B1180/$E$3*$F$3</f>
        <v>0</v>
      </c>
      <c r="F1180" s="3"/>
      <c r="H1180" s="4">
        <v>0</v>
      </c>
      <c r="L1180" s="5"/>
      <c r="M1180" s="5"/>
      <c r="N1180" s="6">
        <v>0</v>
      </c>
      <c r="O1180" s="7">
        <f t="shared" si="18"/>
        <v>0</v>
      </c>
      <c r="P1180" s="5"/>
      <c r="Q1180" s="5"/>
    </row>
    <row r="1181" spans="1:17" s="2" customFormat="1" ht="13.5">
      <c r="A1181" s="31" t="s">
        <v>930</v>
      </c>
      <c r="B1181" s="13">
        <v>0</v>
      </c>
      <c r="C1181" s="14"/>
      <c r="E1181" s="3">
        <f>B1181/$E$3*$F$3</f>
        <v>0</v>
      </c>
      <c r="F1181" s="3"/>
      <c r="H1181" s="4">
        <v>0</v>
      </c>
      <c r="L1181" s="5"/>
      <c r="M1181" s="5"/>
      <c r="N1181" s="6">
        <v>0</v>
      </c>
      <c r="O1181" s="7">
        <f t="shared" si="18"/>
        <v>0</v>
      </c>
      <c r="P1181" s="5"/>
      <c r="Q1181" s="5"/>
    </row>
    <row r="1182" spans="1:17" s="2" customFormat="1" ht="13.5">
      <c r="A1182" s="31" t="s">
        <v>931</v>
      </c>
      <c r="B1182" s="13">
        <v>0</v>
      </c>
      <c r="C1182" s="14"/>
      <c r="E1182" s="3">
        <f>B1182/$E$3*$F$3</f>
        <v>0</v>
      </c>
      <c r="F1182" s="3"/>
      <c r="H1182" s="4">
        <v>0</v>
      </c>
      <c r="L1182" s="5"/>
      <c r="M1182" s="5"/>
      <c r="N1182" s="6">
        <v>0</v>
      </c>
      <c r="O1182" s="7">
        <f t="shared" si="18"/>
        <v>0</v>
      </c>
      <c r="P1182" s="5"/>
      <c r="Q1182" s="5"/>
    </row>
    <row r="1183" spans="1:17" s="2" customFormat="1" ht="13.5">
      <c r="A1183" s="31" t="s">
        <v>932</v>
      </c>
      <c r="B1183" s="13">
        <v>0</v>
      </c>
      <c r="C1183" s="14"/>
      <c r="E1183" s="3">
        <f>B1183/$E$3*$F$3</f>
        <v>0</v>
      </c>
      <c r="F1183" s="3"/>
      <c r="H1183" s="4">
        <v>0</v>
      </c>
      <c r="L1183" s="5"/>
      <c r="M1183" s="5"/>
      <c r="N1183" s="6">
        <v>0</v>
      </c>
      <c r="O1183" s="7">
        <f t="shared" si="18"/>
        <v>0</v>
      </c>
      <c r="P1183" s="5"/>
      <c r="Q1183" s="5"/>
    </row>
    <row r="1184" spans="1:17" s="2" customFormat="1" ht="13.5">
      <c r="A1184" s="31" t="s">
        <v>933</v>
      </c>
      <c r="B1184" s="13">
        <v>0</v>
      </c>
      <c r="C1184" s="14"/>
      <c r="E1184" s="3">
        <f>B1184/$E$3*$F$3</f>
        <v>0</v>
      </c>
      <c r="F1184" s="3"/>
      <c r="H1184" s="4">
        <v>0</v>
      </c>
      <c r="L1184" s="5"/>
      <c r="M1184" s="5"/>
      <c r="N1184" s="6">
        <v>0</v>
      </c>
      <c r="O1184" s="7">
        <f t="shared" si="18"/>
        <v>0</v>
      </c>
      <c r="P1184" s="5"/>
      <c r="Q1184" s="5"/>
    </row>
    <row r="1185" spans="1:17" s="2" customFormat="1" ht="13.5">
      <c r="A1185" s="31" t="s">
        <v>934</v>
      </c>
      <c r="B1185" s="13">
        <v>0</v>
      </c>
      <c r="C1185" s="14"/>
      <c r="E1185" s="3">
        <f>B1185/$E$3*$F$3</f>
        <v>0</v>
      </c>
      <c r="F1185" s="3"/>
      <c r="H1185" s="4">
        <v>0</v>
      </c>
      <c r="L1185" s="5"/>
      <c r="M1185" s="5"/>
      <c r="N1185" s="6">
        <v>0</v>
      </c>
      <c r="O1185" s="7">
        <f t="shared" si="18"/>
        <v>0</v>
      </c>
      <c r="P1185" s="5"/>
      <c r="Q1185" s="5"/>
    </row>
    <row r="1186" spans="1:17" s="2" customFormat="1" ht="13.5">
      <c r="A1186" s="31" t="s">
        <v>935</v>
      </c>
      <c r="B1186" s="13">
        <v>0</v>
      </c>
      <c r="C1186" s="14"/>
      <c r="E1186" s="3">
        <f>B1186/$E$3*$F$3</f>
        <v>0</v>
      </c>
      <c r="F1186" s="3"/>
      <c r="H1186" s="4">
        <v>0</v>
      </c>
      <c r="L1186" s="5"/>
      <c r="M1186" s="5"/>
      <c r="N1186" s="6">
        <v>0</v>
      </c>
      <c r="O1186" s="7">
        <f t="shared" si="18"/>
        <v>0</v>
      </c>
      <c r="P1186" s="5"/>
      <c r="Q1186" s="5"/>
    </row>
    <row r="1187" spans="1:17" s="2" customFormat="1" ht="13.5">
      <c r="A1187" s="31" t="s">
        <v>936</v>
      </c>
      <c r="B1187" s="13">
        <v>0</v>
      </c>
      <c r="C1187" s="14"/>
      <c r="E1187" s="3">
        <f>B1187/$E$3*$F$3</f>
        <v>0</v>
      </c>
      <c r="F1187" s="3"/>
      <c r="H1187" s="4">
        <v>0</v>
      </c>
      <c r="L1187" s="5"/>
      <c r="M1187" s="5"/>
      <c r="N1187" s="6">
        <v>0</v>
      </c>
      <c r="O1187" s="7">
        <f t="shared" si="18"/>
        <v>0</v>
      </c>
      <c r="P1187" s="5"/>
      <c r="Q1187" s="5"/>
    </row>
    <row r="1188" spans="1:17" s="2" customFormat="1" ht="13.5">
      <c r="A1188" s="31" t="s">
        <v>937</v>
      </c>
      <c r="B1188" s="13">
        <v>0</v>
      </c>
      <c r="C1188" s="14"/>
      <c r="E1188" s="3">
        <f>B1188/$E$3*$F$3</f>
        <v>0</v>
      </c>
      <c r="F1188" s="3"/>
      <c r="H1188" s="4">
        <v>0</v>
      </c>
      <c r="L1188" s="5"/>
      <c r="M1188" s="5"/>
      <c r="N1188" s="6">
        <v>0</v>
      </c>
      <c r="O1188" s="7">
        <f t="shared" si="18"/>
        <v>0</v>
      </c>
      <c r="P1188" s="5"/>
      <c r="Q1188" s="5"/>
    </row>
    <row r="1189" spans="1:17" s="2" customFormat="1" ht="13.5">
      <c r="A1189" s="31" t="s">
        <v>938</v>
      </c>
      <c r="B1189" s="13">
        <v>0</v>
      </c>
      <c r="C1189" s="14"/>
      <c r="E1189" s="3">
        <f>B1189/$E$3*$F$3</f>
        <v>0</v>
      </c>
      <c r="F1189" s="3"/>
      <c r="H1189" s="4">
        <v>0</v>
      </c>
      <c r="L1189" s="5"/>
      <c r="M1189" s="5"/>
      <c r="N1189" s="6">
        <v>0</v>
      </c>
      <c r="O1189" s="7">
        <f t="shared" si="18"/>
        <v>0</v>
      </c>
      <c r="P1189" s="5"/>
      <c r="Q1189" s="5"/>
    </row>
    <row r="1190" spans="1:17" s="2" customFormat="1" ht="13.5">
      <c r="A1190" s="31" t="s">
        <v>939</v>
      </c>
      <c r="B1190" s="13">
        <v>0</v>
      </c>
      <c r="C1190" s="14"/>
      <c r="E1190" s="3">
        <f>B1190/$E$3*$F$3</f>
        <v>0</v>
      </c>
      <c r="F1190" s="3"/>
      <c r="H1190" s="4">
        <v>0</v>
      </c>
      <c r="L1190" s="5"/>
      <c r="M1190" s="5"/>
      <c r="N1190" s="6">
        <v>0</v>
      </c>
      <c r="O1190" s="7">
        <f t="shared" si="18"/>
        <v>0</v>
      </c>
      <c r="P1190" s="5"/>
      <c r="Q1190" s="5"/>
    </row>
    <row r="1191" spans="1:17" s="2" customFormat="1" ht="13.5">
      <c r="A1191" s="31" t="s">
        <v>940</v>
      </c>
      <c r="B1191" s="13">
        <v>0</v>
      </c>
      <c r="C1191" s="14"/>
      <c r="E1191" s="3">
        <f>B1191/$E$3*$F$3</f>
        <v>0</v>
      </c>
      <c r="F1191" s="3"/>
      <c r="H1191" s="4">
        <v>0</v>
      </c>
      <c r="L1191" s="5"/>
      <c r="M1191" s="5"/>
      <c r="N1191" s="6">
        <v>0</v>
      </c>
      <c r="O1191" s="7">
        <f t="shared" si="18"/>
        <v>0</v>
      </c>
      <c r="P1191" s="5"/>
      <c r="Q1191" s="5"/>
    </row>
    <row r="1192" spans="1:17" s="2" customFormat="1" ht="13.5">
      <c r="A1192" s="31" t="s">
        <v>941</v>
      </c>
      <c r="B1192" s="13">
        <v>0</v>
      </c>
      <c r="C1192" s="14"/>
      <c r="E1192" s="3">
        <f>B1192/$E$3*$F$3</f>
        <v>0</v>
      </c>
      <c r="F1192" s="3"/>
      <c r="H1192" s="4">
        <v>0</v>
      </c>
      <c r="L1192" s="5"/>
      <c r="M1192" s="5"/>
      <c r="N1192" s="6">
        <v>0</v>
      </c>
      <c r="O1192" s="7">
        <f t="shared" si="18"/>
        <v>0</v>
      </c>
      <c r="P1192" s="5"/>
      <c r="Q1192" s="5"/>
    </row>
    <row r="1193" spans="1:17" s="2" customFormat="1" ht="13.5">
      <c r="A1193" s="31" t="s">
        <v>942</v>
      </c>
      <c r="B1193" s="13">
        <v>0</v>
      </c>
      <c r="C1193" s="14"/>
      <c r="E1193" s="3">
        <f>B1193/$E$3*$F$3</f>
        <v>0</v>
      </c>
      <c r="F1193" s="3"/>
      <c r="H1193" s="4">
        <v>0</v>
      </c>
      <c r="L1193" s="5"/>
      <c r="M1193" s="5"/>
      <c r="N1193" s="6">
        <v>0</v>
      </c>
      <c r="O1193" s="7">
        <f t="shared" si="18"/>
        <v>0</v>
      </c>
      <c r="P1193" s="5"/>
      <c r="Q1193" s="5"/>
    </row>
    <row r="1194" spans="1:17" s="2" customFormat="1" ht="13.5">
      <c r="A1194" s="31" t="s">
        <v>943</v>
      </c>
      <c r="B1194" s="13">
        <v>0</v>
      </c>
      <c r="C1194" s="14"/>
      <c r="E1194" s="3">
        <f>B1194/$E$3*$F$3</f>
        <v>0</v>
      </c>
      <c r="F1194" s="3"/>
      <c r="H1194" s="4">
        <v>0</v>
      </c>
      <c r="L1194" s="5"/>
      <c r="M1194" s="5"/>
      <c r="N1194" s="6">
        <v>0</v>
      </c>
      <c r="O1194" s="7">
        <f t="shared" si="18"/>
        <v>0</v>
      </c>
      <c r="P1194" s="5"/>
      <c r="Q1194" s="5"/>
    </row>
    <row r="1195" spans="1:17" s="2" customFormat="1" ht="13.5">
      <c r="A1195" s="31" t="s">
        <v>944</v>
      </c>
      <c r="B1195" s="13">
        <v>0</v>
      </c>
      <c r="C1195" s="14"/>
      <c r="E1195" s="3">
        <f>B1195/$E$3*$F$3</f>
        <v>0</v>
      </c>
      <c r="F1195" s="3"/>
      <c r="H1195" s="4">
        <v>0</v>
      </c>
      <c r="L1195" s="5"/>
      <c r="M1195" s="5"/>
      <c r="N1195" s="6">
        <v>0</v>
      </c>
      <c r="O1195" s="7">
        <f t="shared" si="18"/>
        <v>0</v>
      </c>
      <c r="P1195" s="5"/>
      <c r="Q1195" s="5"/>
    </row>
    <row r="1196" spans="1:17" s="2" customFormat="1" ht="13.5">
      <c r="A1196" s="31" t="s">
        <v>945</v>
      </c>
      <c r="B1196" s="13">
        <v>0</v>
      </c>
      <c r="C1196" s="14"/>
      <c r="E1196" s="3">
        <f>B1196/$E$3*$F$3</f>
        <v>0</v>
      </c>
      <c r="F1196" s="3"/>
      <c r="H1196" s="4">
        <v>0</v>
      </c>
      <c r="L1196" s="5"/>
      <c r="M1196" s="5"/>
      <c r="N1196" s="6">
        <v>0</v>
      </c>
      <c r="O1196" s="7">
        <f t="shared" si="18"/>
        <v>0</v>
      </c>
      <c r="P1196" s="5"/>
      <c r="Q1196" s="5"/>
    </row>
    <row r="1197" spans="1:17" s="2" customFormat="1" ht="13.5">
      <c r="A1197" s="31" t="s">
        <v>946</v>
      </c>
      <c r="B1197" s="13">
        <v>0</v>
      </c>
      <c r="C1197" s="14"/>
      <c r="E1197" s="3">
        <f>B1197/$E$3*$F$3</f>
        <v>0</v>
      </c>
      <c r="F1197" s="3"/>
      <c r="H1197" s="4">
        <v>0</v>
      </c>
      <c r="L1197" s="5"/>
      <c r="M1197" s="5"/>
      <c r="N1197" s="6">
        <v>0</v>
      </c>
      <c r="O1197" s="7">
        <f t="shared" si="18"/>
        <v>0</v>
      </c>
      <c r="P1197" s="5"/>
      <c r="Q1197" s="5"/>
    </row>
    <row r="1198" spans="1:17" s="2" customFormat="1" ht="13.5">
      <c r="A1198" s="31" t="s">
        <v>947</v>
      </c>
      <c r="B1198" s="13">
        <f>B1199+B1211+B1216+B1223+B1231+B1244+B1248+B1252</f>
        <v>2173.5700000000006</v>
      </c>
      <c r="C1198" s="14"/>
      <c r="E1198" s="3">
        <f>B1198/$E$3*$F$3</f>
        <v>1061.2281929963588</v>
      </c>
      <c r="F1198" s="3"/>
      <c r="H1198" s="4">
        <v>3577.83747396096</v>
      </c>
      <c r="L1198" s="5"/>
      <c r="M1198" s="5"/>
      <c r="N1198" s="6">
        <v>3577.83747396096</v>
      </c>
      <c r="O1198" s="7">
        <v>2173.57</v>
      </c>
      <c r="P1198" s="5"/>
      <c r="Q1198" s="5"/>
    </row>
    <row r="1199" spans="1:17" s="2" customFormat="1" ht="13.5">
      <c r="A1199" s="31" t="s">
        <v>948</v>
      </c>
      <c r="B1199" s="13">
        <v>728.181543395197</v>
      </c>
      <c r="C1199" s="14"/>
      <c r="E1199" s="3">
        <f>B1199/$E$3*$F$3</f>
        <v>355.52882284471366</v>
      </c>
      <c r="F1199" s="3"/>
      <c r="H1199" s="4">
        <v>1198.63414281852</v>
      </c>
      <c r="L1199" s="5"/>
      <c r="M1199" s="5"/>
      <c r="N1199" s="6">
        <v>1198.63414281852</v>
      </c>
      <c r="O1199" s="7">
        <f aca="true" t="shared" si="19" ref="O1199:O1252">N1199/$N$1198*$O$1198</f>
        <v>728.1815433951931</v>
      </c>
      <c r="P1199" s="5"/>
      <c r="Q1199" s="5"/>
    </row>
    <row r="1200" spans="1:17" s="2" customFormat="1" ht="13.5">
      <c r="A1200" s="31" t="s">
        <v>10</v>
      </c>
      <c r="B1200" s="13">
        <v>442.841158569869</v>
      </c>
      <c r="C1200" s="14"/>
      <c r="E1200" s="3">
        <f>B1200/$E$3*$F$3</f>
        <v>216.2136588623858</v>
      </c>
      <c r="F1200" s="3"/>
      <c r="H1200" s="4">
        <v>728.945325958475</v>
      </c>
      <c r="L1200" s="5"/>
      <c r="M1200" s="5"/>
      <c r="N1200" s="6">
        <v>728.945325958475</v>
      </c>
      <c r="O1200" s="7">
        <f t="shared" si="19"/>
        <v>442.84115856986836</v>
      </c>
      <c r="P1200" s="5"/>
      <c r="Q1200" s="5"/>
    </row>
    <row r="1201" spans="1:17" s="2" customFormat="1" ht="13.5">
      <c r="A1201" s="31" t="s">
        <v>12</v>
      </c>
      <c r="B1201" s="13">
        <v>173.517801582969</v>
      </c>
      <c r="C1201" s="14"/>
      <c r="E1201" s="3">
        <f>B1201/$E$3*$F$3</f>
        <v>84.7186808000639</v>
      </c>
      <c r="F1201" s="3"/>
      <c r="H1201" s="4">
        <v>285.6215778203</v>
      </c>
      <c r="L1201" s="5"/>
      <c r="M1201" s="5"/>
      <c r="N1201" s="6">
        <v>285.6215778203</v>
      </c>
      <c r="O1201" s="7">
        <f t="shared" si="19"/>
        <v>173.51780158296918</v>
      </c>
      <c r="P1201" s="5"/>
      <c r="Q1201" s="5"/>
    </row>
    <row r="1202" spans="1:17" s="2" customFormat="1" ht="13.5">
      <c r="A1202" s="31" t="s">
        <v>14</v>
      </c>
      <c r="B1202" s="13">
        <v>0</v>
      </c>
      <c r="C1202" s="14"/>
      <c r="E1202" s="3">
        <f>B1202/$E$3*$F$3</f>
        <v>0</v>
      </c>
      <c r="F1202" s="3"/>
      <c r="H1202" s="4">
        <v>0</v>
      </c>
      <c r="L1202" s="5"/>
      <c r="M1202" s="5"/>
      <c r="N1202" s="6">
        <v>0</v>
      </c>
      <c r="O1202" s="7">
        <f t="shared" si="19"/>
        <v>0</v>
      </c>
      <c r="P1202" s="5"/>
      <c r="Q1202" s="5"/>
    </row>
    <row r="1203" spans="1:17" s="2" customFormat="1" ht="13.5">
      <c r="A1203" s="31" t="s">
        <v>949</v>
      </c>
      <c r="B1203" s="13">
        <v>0</v>
      </c>
      <c r="C1203" s="14"/>
      <c r="E1203" s="3">
        <f>B1203/$E$3*$F$3</f>
        <v>0</v>
      </c>
      <c r="F1203" s="3"/>
      <c r="H1203" s="4">
        <v>0</v>
      </c>
      <c r="L1203" s="5"/>
      <c r="M1203" s="5"/>
      <c r="N1203" s="6">
        <v>0</v>
      </c>
      <c r="O1203" s="7">
        <f t="shared" si="19"/>
        <v>0</v>
      </c>
      <c r="P1203" s="5"/>
      <c r="Q1203" s="5"/>
    </row>
    <row r="1204" spans="1:17" s="2" customFormat="1" ht="13.5">
      <c r="A1204" s="31" t="s">
        <v>950</v>
      </c>
      <c r="B1204" s="13">
        <v>0</v>
      </c>
      <c r="C1204" s="14"/>
      <c r="E1204" s="3">
        <f>B1204/$E$3*$F$3</f>
        <v>0</v>
      </c>
      <c r="F1204" s="3"/>
      <c r="H1204" s="4">
        <v>0</v>
      </c>
      <c r="L1204" s="5"/>
      <c r="M1204" s="5"/>
      <c r="N1204" s="6">
        <v>0</v>
      </c>
      <c r="O1204" s="7">
        <f t="shared" si="19"/>
        <v>0</v>
      </c>
      <c r="P1204" s="5"/>
      <c r="Q1204" s="5"/>
    </row>
    <row r="1205" spans="1:17" s="2" customFormat="1" ht="13.5">
      <c r="A1205" s="31" t="s">
        <v>951</v>
      </c>
      <c r="B1205" s="13">
        <v>111.822583242358</v>
      </c>
      <c r="C1205" s="14"/>
      <c r="E1205" s="3">
        <f>B1205/$E$3*$F$3</f>
        <v>54.59648318226349</v>
      </c>
      <c r="F1205" s="3"/>
      <c r="H1205" s="4">
        <v>184.067239039749</v>
      </c>
      <c r="L1205" s="5"/>
      <c r="M1205" s="5"/>
      <c r="N1205" s="6">
        <v>184.067239039749</v>
      </c>
      <c r="O1205" s="7">
        <f t="shared" si="19"/>
        <v>111.822583242358</v>
      </c>
      <c r="P1205" s="5"/>
      <c r="Q1205" s="5"/>
    </row>
    <row r="1206" spans="1:17" s="2" customFormat="1" ht="13.5">
      <c r="A1206" s="31" t="s">
        <v>952</v>
      </c>
      <c r="B1206" s="13">
        <v>0</v>
      </c>
      <c r="C1206" s="14"/>
      <c r="E1206" s="3">
        <f>B1206/$E$3*$F$3</f>
        <v>0</v>
      </c>
      <c r="F1206" s="3"/>
      <c r="H1206" s="4">
        <v>0</v>
      </c>
      <c r="L1206" s="5"/>
      <c r="M1206" s="5"/>
      <c r="N1206" s="6">
        <v>0</v>
      </c>
      <c r="O1206" s="7">
        <f t="shared" si="19"/>
        <v>0</v>
      </c>
      <c r="P1206" s="5"/>
      <c r="Q1206" s="5"/>
    </row>
    <row r="1207" spans="1:17" s="2" customFormat="1" ht="13.5">
      <c r="A1207" s="31" t="s">
        <v>953</v>
      </c>
      <c r="B1207" s="13">
        <v>0</v>
      </c>
      <c r="C1207" s="14"/>
      <c r="E1207" s="3">
        <f>B1207/$E$3*$F$3</f>
        <v>0</v>
      </c>
      <c r="F1207" s="3"/>
      <c r="H1207" s="4">
        <v>0</v>
      </c>
      <c r="L1207" s="5"/>
      <c r="M1207" s="5"/>
      <c r="N1207" s="6">
        <v>0</v>
      </c>
      <c r="O1207" s="7">
        <f t="shared" si="19"/>
        <v>0</v>
      </c>
      <c r="P1207" s="5"/>
      <c r="Q1207" s="5"/>
    </row>
    <row r="1208" spans="1:17" s="2" customFormat="1" ht="13.5">
      <c r="A1208" s="31" t="s">
        <v>954</v>
      </c>
      <c r="B1208" s="13">
        <v>0</v>
      </c>
      <c r="C1208" s="14"/>
      <c r="E1208" s="3">
        <f>B1208/$E$3*$F$3</f>
        <v>0</v>
      </c>
      <c r="F1208" s="3"/>
      <c r="H1208" s="4">
        <v>0</v>
      </c>
      <c r="L1208" s="5"/>
      <c r="M1208" s="5"/>
      <c r="N1208" s="6">
        <v>0</v>
      </c>
      <c r="O1208" s="7">
        <f t="shared" si="19"/>
        <v>0</v>
      </c>
      <c r="P1208" s="5"/>
      <c r="Q1208" s="5"/>
    </row>
    <row r="1209" spans="1:17" s="2" customFormat="1" ht="13.5">
      <c r="A1209" s="31" t="s">
        <v>28</v>
      </c>
      <c r="B1209" s="13">
        <v>0</v>
      </c>
      <c r="C1209" s="14"/>
      <c r="E1209" s="3">
        <f>B1209/$E$3*$F$3</f>
        <v>0</v>
      </c>
      <c r="F1209" s="3"/>
      <c r="H1209" s="4">
        <v>0</v>
      </c>
      <c r="L1209" s="5"/>
      <c r="M1209" s="5"/>
      <c r="N1209" s="6">
        <v>0</v>
      </c>
      <c r="O1209" s="7">
        <f t="shared" si="19"/>
        <v>0</v>
      </c>
      <c r="P1209" s="5"/>
      <c r="Q1209" s="5"/>
    </row>
    <row r="1210" spans="1:17" s="2" customFormat="1" ht="13.5">
      <c r="A1210" s="31" t="s">
        <v>955</v>
      </c>
      <c r="B1210" s="13">
        <v>0</v>
      </c>
      <c r="C1210" s="14"/>
      <c r="E1210" s="3">
        <f>B1210/$E$3*$F$3</f>
        <v>0</v>
      </c>
      <c r="F1210" s="3"/>
      <c r="H1210" s="4">
        <v>0</v>
      </c>
      <c r="L1210" s="5"/>
      <c r="M1210" s="5"/>
      <c r="N1210" s="6">
        <v>0</v>
      </c>
      <c r="O1210" s="7">
        <f t="shared" si="19"/>
        <v>0</v>
      </c>
      <c r="P1210" s="5"/>
      <c r="Q1210" s="5"/>
    </row>
    <row r="1211" spans="1:17" s="2" customFormat="1" ht="13.5">
      <c r="A1211" s="31" t="s">
        <v>956</v>
      </c>
      <c r="B1211" s="13">
        <v>193.390780567686</v>
      </c>
      <c r="C1211" s="14"/>
      <c r="E1211" s="3">
        <f>B1211/$E$3*$F$3</f>
        <v>94.42150407118274</v>
      </c>
      <c r="F1211" s="3"/>
      <c r="H1211" s="4">
        <v>318.333792715958</v>
      </c>
      <c r="L1211" s="5"/>
      <c r="M1211" s="5"/>
      <c r="N1211" s="6">
        <v>318.333792715958</v>
      </c>
      <c r="O1211" s="7">
        <f t="shared" si="19"/>
        <v>193.39078056768514</v>
      </c>
      <c r="P1211" s="5"/>
      <c r="Q1211" s="5"/>
    </row>
    <row r="1212" spans="1:17" s="2" customFormat="1" ht="13.5">
      <c r="A1212" s="31" t="s">
        <v>10</v>
      </c>
      <c r="B1212" s="13">
        <v>0</v>
      </c>
      <c r="C1212" s="14"/>
      <c r="E1212" s="3">
        <f>B1212/$E$3*$F$3</f>
        <v>0</v>
      </c>
      <c r="F1212" s="3"/>
      <c r="H1212" s="4">
        <v>0</v>
      </c>
      <c r="L1212" s="5"/>
      <c r="M1212" s="5"/>
      <c r="N1212" s="6">
        <v>0</v>
      </c>
      <c r="O1212" s="7">
        <f t="shared" si="19"/>
        <v>0</v>
      </c>
      <c r="P1212" s="5"/>
      <c r="Q1212" s="5"/>
    </row>
    <row r="1213" spans="1:17" s="2" customFormat="1" ht="13.5">
      <c r="A1213" s="31" t="s">
        <v>12</v>
      </c>
      <c r="B1213" s="13">
        <v>0</v>
      </c>
      <c r="C1213" s="14"/>
      <c r="E1213" s="3">
        <f>B1213/$E$3*$F$3</f>
        <v>0</v>
      </c>
      <c r="F1213" s="3"/>
      <c r="H1213" s="4">
        <v>0</v>
      </c>
      <c r="L1213" s="5"/>
      <c r="M1213" s="5"/>
      <c r="N1213" s="6">
        <v>0</v>
      </c>
      <c r="O1213" s="7">
        <f t="shared" si="19"/>
        <v>0</v>
      </c>
      <c r="P1213" s="5"/>
      <c r="Q1213" s="5"/>
    </row>
    <row r="1214" spans="1:17" s="2" customFormat="1" ht="13.5">
      <c r="A1214" s="31" t="s">
        <v>14</v>
      </c>
      <c r="B1214" s="13">
        <v>0</v>
      </c>
      <c r="C1214" s="14"/>
      <c r="E1214" s="3">
        <f>B1214/$E$3*$F$3</f>
        <v>0</v>
      </c>
      <c r="F1214" s="3"/>
      <c r="H1214" s="4">
        <v>0</v>
      </c>
      <c r="L1214" s="5"/>
      <c r="M1214" s="5"/>
      <c r="N1214" s="6">
        <v>0</v>
      </c>
      <c r="O1214" s="7">
        <f t="shared" si="19"/>
        <v>0</v>
      </c>
      <c r="P1214" s="5"/>
      <c r="Q1214" s="5"/>
    </row>
    <row r="1215" spans="1:17" s="2" customFormat="1" ht="13.5">
      <c r="A1215" s="31" t="s">
        <v>957</v>
      </c>
      <c r="B1215" s="13">
        <v>193.390780567686</v>
      </c>
      <c r="C1215" s="14"/>
      <c r="E1215" s="3">
        <f>B1215/$E$3*$F$3</f>
        <v>94.42150407118274</v>
      </c>
      <c r="F1215" s="3"/>
      <c r="H1215" s="4">
        <v>318.333792715958</v>
      </c>
      <c r="L1215" s="5"/>
      <c r="M1215" s="5"/>
      <c r="N1215" s="6">
        <v>318.333792715958</v>
      </c>
      <c r="O1215" s="7">
        <f t="shared" si="19"/>
        <v>193.39078056768514</v>
      </c>
      <c r="P1215" s="5"/>
      <c r="Q1215" s="5"/>
    </row>
    <row r="1216" spans="1:17" s="2" customFormat="1" ht="13.5">
      <c r="A1216" s="31" t="s">
        <v>958</v>
      </c>
      <c r="B1216" s="13">
        <v>0</v>
      </c>
      <c r="C1216" s="14"/>
      <c r="E1216" s="3">
        <f>B1216/$E$3*$F$3</f>
        <v>0</v>
      </c>
      <c r="F1216" s="3"/>
      <c r="H1216" s="4">
        <v>0</v>
      </c>
      <c r="L1216" s="5"/>
      <c r="M1216" s="5"/>
      <c r="N1216" s="6">
        <v>0</v>
      </c>
      <c r="O1216" s="7">
        <f t="shared" si="19"/>
        <v>0</v>
      </c>
      <c r="P1216" s="5"/>
      <c r="Q1216" s="5"/>
    </row>
    <row r="1217" spans="1:17" s="2" customFormat="1" ht="13.5">
      <c r="A1217" s="31" t="s">
        <v>959</v>
      </c>
      <c r="B1217" s="13">
        <v>0</v>
      </c>
      <c r="C1217" s="14"/>
      <c r="E1217" s="3">
        <f>B1217/$E$3*$F$3</f>
        <v>0</v>
      </c>
      <c r="F1217" s="3"/>
      <c r="H1217" s="4">
        <v>0</v>
      </c>
      <c r="L1217" s="5"/>
      <c r="M1217" s="5"/>
      <c r="N1217" s="6">
        <v>0</v>
      </c>
      <c r="O1217" s="7">
        <f t="shared" si="19"/>
        <v>0</v>
      </c>
      <c r="P1217" s="5"/>
      <c r="Q1217" s="5"/>
    </row>
    <row r="1218" spans="1:17" s="2" customFormat="1" ht="13.5">
      <c r="A1218" s="31" t="s">
        <v>10</v>
      </c>
      <c r="B1218" s="13">
        <v>0</v>
      </c>
      <c r="C1218" s="14"/>
      <c r="E1218" s="3">
        <f>B1218/$E$3*$F$3</f>
        <v>0</v>
      </c>
      <c r="F1218" s="3"/>
      <c r="H1218" s="4">
        <v>0</v>
      </c>
      <c r="L1218" s="5"/>
      <c r="M1218" s="5"/>
      <c r="N1218" s="6">
        <v>0</v>
      </c>
      <c r="O1218" s="7">
        <f t="shared" si="19"/>
        <v>0</v>
      </c>
      <c r="P1218" s="5"/>
      <c r="Q1218" s="5"/>
    </row>
    <row r="1219" spans="1:17" s="2" customFormat="1" ht="13.5">
      <c r="A1219" s="31" t="s">
        <v>12</v>
      </c>
      <c r="B1219" s="13">
        <v>0</v>
      </c>
      <c r="C1219" s="14"/>
      <c r="E1219" s="3">
        <f>B1219/$E$3*$F$3</f>
        <v>0</v>
      </c>
      <c r="F1219" s="3"/>
      <c r="H1219" s="4">
        <v>0</v>
      </c>
      <c r="L1219" s="5"/>
      <c r="M1219" s="5"/>
      <c r="N1219" s="6">
        <v>0</v>
      </c>
      <c r="O1219" s="7">
        <f t="shared" si="19"/>
        <v>0</v>
      </c>
      <c r="P1219" s="5"/>
      <c r="Q1219" s="5"/>
    </row>
    <row r="1220" spans="1:17" s="2" customFormat="1" ht="13.5">
      <c r="A1220" s="31" t="s">
        <v>14</v>
      </c>
      <c r="B1220" s="13">
        <v>0</v>
      </c>
      <c r="C1220" s="14"/>
      <c r="E1220" s="3">
        <f>B1220/$E$3*$F$3</f>
        <v>0</v>
      </c>
      <c r="F1220" s="3"/>
      <c r="H1220" s="4">
        <v>0</v>
      </c>
      <c r="L1220" s="5"/>
      <c r="M1220" s="5"/>
      <c r="N1220" s="6">
        <v>0</v>
      </c>
      <c r="O1220" s="7">
        <f t="shared" si="19"/>
        <v>0</v>
      </c>
      <c r="P1220" s="5"/>
      <c r="Q1220" s="5"/>
    </row>
    <row r="1221" spans="1:17" s="2" customFormat="1" ht="13.5">
      <c r="A1221" s="31" t="s">
        <v>960</v>
      </c>
      <c r="B1221" s="13">
        <v>0</v>
      </c>
      <c r="C1221" s="14"/>
      <c r="E1221" s="3">
        <f>B1221/$E$3*$F$3</f>
        <v>0</v>
      </c>
      <c r="F1221" s="3"/>
      <c r="H1221" s="4">
        <v>0</v>
      </c>
      <c r="L1221" s="5"/>
      <c r="M1221" s="5"/>
      <c r="N1221" s="6">
        <v>0</v>
      </c>
      <c r="O1221" s="7">
        <f t="shared" si="19"/>
        <v>0</v>
      </c>
      <c r="P1221" s="5"/>
      <c r="Q1221" s="5"/>
    </row>
    <row r="1222" spans="1:17" s="2" customFormat="1" ht="13.5">
      <c r="A1222" s="31" t="s">
        <v>961</v>
      </c>
      <c r="B1222" s="13">
        <v>0</v>
      </c>
      <c r="C1222" s="14"/>
      <c r="E1222" s="3">
        <f>B1222/$E$3*$F$3</f>
        <v>0</v>
      </c>
      <c r="F1222" s="3"/>
      <c r="H1222" s="4">
        <v>0</v>
      </c>
      <c r="L1222" s="5"/>
      <c r="M1222" s="5"/>
      <c r="N1222" s="6">
        <v>0</v>
      </c>
      <c r="O1222" s="7">
        <f t="shared" si="19"/>
        <v>0</v>
      </c>
      <c r="P1222" s="5"/>
      <c r="Q1222" s="5"/>
    </row>
    <row r="1223" spans="1:17" s="2" customFormat="1" ht="13.5">
      <c r="A1223" s="31" t="s">
        <v>962</v>
      </c>
      <c r="B1223" s="13">
        <v>0</v>
      </c>
      <c r="C1223" s="14"/>
      <c r="E1223" s="3">
        <f>B1223/$E$3*$F$3</f>
        <v>0</v>
      </c>
      <c r="F1223" s="3"/>
      <c r="H1223" s="4">
        <v>0</v>
      </c>
      <c r="L1223" s="5"/>
      <c r="M1223" s="5"/>
      <c r="N1223" s="6">
        <v>0</v>
      </c>
      <c r="O1223" s="7">
        <f t="shared" si="19"/>
        <v>0</v>
      </c>
      <c r="P1223" s="5"/>
      <c r="Q1223" s="5"/>
    </row>
    <row r="1224" spans="1:17" s="2" customFormat="1" ht="13.5">
      <c r="A1224" s="31" t="s">
        <v>10</v>
      </c>
      <c r="B1224" s="13">
        <v>0</v>
      </c>
      <c r="C1224" s="14"/>
      <c r="E1224" s="3">
        <f>B1224/$E$3*$F$3</f>
        <v>0</v>
      </c>
      <c r="F1224" s="3"/>
      <c r="H1224" s="4">
        <v>0</v>
      </c>
      <c r="L1224" s="5"/>
      <c r="M1224" s="5"/>
      <c r="N1224" s="6">
        <v>0</v>
      </c>
      <c r="O1224" s="7">
        <f t="shared" si="19"/>
        <v>0</v>
      </c>
      <c r="P1224" s="5"/>
      <c r="Q1224" s="5"/>
    </row>
    <row r="1225" spans="1:17" s="2" customFormat="1" ht="13.5">
      <c r="A1225" s="31" t="s">
        <v>12</v>
      </c>
      <c r="B1225" s="13">
        <v>0</v>
      </c>
      <c r="C1225" s="14"/>
      <c r="E1225" s="3">
        <f>B1225/$E$3*$F$3</f>
        <v>0</v>
      </c>
      <c r="F1225" s="3"/>
      <c r="H1225" s="4">
        <v>0</v>
      </c>
      <c r="L1225" s="5"/>
      <c r="M1225" s="5"/>
      <c r="N1225" s="6">
        <v>0</v>
      </c>
      <c r="O1225" s="7">
        <f t="shared" si="19"/>
        <v>0</v>
      </c>
      <c r="P1225" s="5"/>
      <c r="Q1225" s="5"/>
    </row>
    <row r="1226" spans="1:17" s="2" customFormat="1" ht="13.5">
      <c r="A1226" s="31" t="s">
        <v>14</v>
      </c>
      <c r="B1226" s="13">
        <v>0</v>
      </c>
      <c r="C1226" s="14"/>
      <c r="E1226" s="3">
        <f>B1226/$E$3*$F$3</f>
        <v>0</v>
      </c>
      <c r="F1226" s="3"/>
      <c r="H1226" s="4">
        <v>0</v>
      </c>
      <c r="L1226" s="5"/>
      <c r="M1226" s="5"/>
      <c r="N1226" s="6">
        <v>0</v>
      </c>
      <c r="O1226" s="7">
        <f t="shared" si="19"/>
        <v>0</v>
      </c>
      <c r="P1226" s="5"/>
      <c r="Q1226" s="5"/>
    </row>
    <row r="1227" spans="1:17" s="2" customFormat="1" ht="13.5">
      <c r="A1227" s="31" t="s">
        <v>963</v>
      </c>
      <c r="B1227" s="13">
        <v>0</v>
      </c>
      <c r="C1227" s="14"/>
      <c r="E1227" s="3">
        <f>B1227/$E$3*$F$3</f>
        <v>0</v>
      </c>
      <c r="F1227" s="3"/>
      <c r="H1227" s="4">
        <v>0</v>
      </c>
      <c r="L1227" s="5"/>
      <c r="M1227" s="5"/>
      <c r="N1227" s="6">
        <v>0</v>
      </c>
      <c r="O1227" s="7">
        <f t="shared" si="19"/>
        <v>0</v>
      </c>
      <c r="P1227" s="5"/>
      <c r="Q1227" s="5"/>
    </row>
    <row r="1228" spans="1:17" s="2" customFormat="1" ht="13.5">
      <c r="A1228" s="31" t="s">
        <v>964</v>
      </c>
      <c r="B1228" s="13">
        <v>0</v>
      </c>
      <c r="C1228" s="14"/>
      <c r="E1228" s="3">
        <f>B1228/$E$3*$F$3</f>
        <v>0</v>
      </c>
      <c r="F1228" s="3"/>
      <c r="H1228" s="4">
        <v>0</v>
      </c>
      <c r="L1228" s="5"/>
      <c r="M1228" s="5"/>
      <c r="N1228" s="6">
        <v>0</v>
      </c>
      <c r="O1228" s="7">
        <f t="shared" si="19"/>
        <v>0</v>
      </c>
      <c r="P1228" s="5"/>
      <c r="Q1228" s="5"/>
    </row>
    <row r="1229" spans="1:17" s="2" customFormat="1" ht="13.5">
      <c r="A1229" s="31" t="s">
        <v>28</v>
      </c>
      <c r="B1229" s="13">
        <v>0</v>
      </c>
      <c r="C1229" s="14"/>
      <c r="E1229" s="3">
        <f>B1229/$E$3*$F$3</f>
        <v>0</v>
      </c>
      <c r="F1229" s="3"/>
      <c r="H1229" s="4">
        <v>0</v>
      </c>
      <c r="L1229" s="5"/>
      <c r="M1229" s="5"/>
      <c r="N1229" s="6">
        <v>0</v>
      </c>
      <c r="O1229" s="7">
        <f t="shared" si="19"/>
        <v>0</v>
      </c>
      <c r="P1229" s="5"/>
      <c r="Q1229" s="5"/>
    </row>
    <row r="1230" spans="1:17" s="2" customFormat="1" ht="13.5">
      <c r="A1230" s="31" t="s">
        <v>965</v>
      </c>
      <c r="B1230" s="13">
        <v>0</v>
      </c>
      <c r="C1230" s="14"/>
      <c r="E1230" s="3">
        <f>B1230/$E$3*$F$3</f>
        <v>0</v>
      </c>
      <c r="F1230" s="3"/>
      <c r="H1230" s="4">
        <v>0</v>
      </c>
      <c r="L1230" s="5"/>
      <c r="M1230" s="5"/>
      <c r="N1230" s="6">
        <v>0</v>
      </c>
      <c r="O1230" s="7">
        <f t="shared" si="19"/>
        <v>0</v>
      </c>
      <c r="P1230" s="5"/>
      <c r="Q1230" s="5"/>
    </row>
    <row r="1231" spans="1:17" s="2" customFormat="1" ht="13.5">
      <c r="A1231" s="31" t="s">
        <v>966</v>
      </c>
      <c r="B1231" s="13">
        <v>1.48305813318777</v>
      </c>
      <c r="C1231" s="14"/>
      <c r="E1231" s="3">
        <f>B1231/$E$3*$F$3</f>
        <v>0.7240912888894353</v>
      </c>
      <c r="F1231" s="3"/>
      <c r="H1231" s="4">
        <v>2.44121006684017</v>
      </c>
      <c r="L1231" s="5"/>
      <c r="M1231" s="5"/>
      <c r="N1231" s="6">
        <v>2.44121006684017</v>
      </c>
      <c r="O1231" s="7">
        <f t="shared" si="19"/>
        <v>1.4830581331877704</v>
      </c>
      <c r="P1231" s="5"/>
      <c r="Q1231" s="5"/>
    </row>
    <row r="1232" spans="1:17" s="2" customFormat="1" ht="13.5">
      <c r="A1232" s="31" t="s">
        <v>10</v>
      </c>
      <c r="B1232" s="13">
        <v>0</v>
      </c>
      <c r="C1232" s="14"/>
      <c r="E1232" s="3">
        <f>B1232/$E$3*$F$3</f>
        <v>0</v>
      </c>
      <c r="F1232" s="3"/>
      <c r="H1232" s="4">
        <v>0</v>
      </c>
      <c r="L1232" s="5"/>
      <c r="M1232" s="5"/>
      <c r="N1232" s="6">
        <v>0</v>
      </c>
      <c r="O1232" s="7">
        <f t="shared" si="19"/>
        <v>0</v>
      </c>
      <c r="P1232" s="5"/>
      <c r="Q1232" s="5"/>
    </row>
    <row r="1233" spans="1:17" s="2" customFormat="1" ht="13.5">
      <c r="A1233" s="31" t="s">
        <v>12</v>
      </c>
      <c r="B1233" s="13">
        <v>0</v>
      </c>
      <c r="C1233" s="14"/>
      <c r="E1233" s="3">
        <f>B1233/$E$3*$F$3</f>
        <v>0</v>
      </c>
      <c r="F1233" s="3"/>
      <c r="H1233" s="4">
        <v>0</v>
      </c>
      <c r="L1233" s="5"/>
      <c r="M1233" s="5"/>
      <c r="N1233" s="6">
        <v>0</v>
      </c>
      <c r="O1233" s="7">
        <f t="shared" si="19"/>
        <v>0</v>
      </c>
      <c r="P1233" s="5"/>
      <c r="Q1233" s="5"/>
    </row>
    <row r="1234" spans="1:17" s="2" customFormat="1" ht="13.5">
      <c r="A1234" s="31" t="s">
        <v>14</v>
      </c>
      <c r="B1234" s="13">
        <v>0</v>
      </c>
      <c r="C1234" s="14"/>
      <c r="E1234" s="3">
        <f>B1234/$E$3*$F$3</f>
        <v>0</v>
      </c>
      <c r="F1234" s="3"/>
      <c r="H1234" s="4">
        <v>0</v>
      </c>
      <c r="L1234" s="5"/>
      <c r="M1234" s="5"/>
      <c r="N1234" s="6">
        <v>0</v>
      </c>
      <c r="O1234" s="7">
        <f t="shared" si="19"/>
        <v>0</v>
      </c>
      <c r="P1234" s="5"/>
      <c r="Q1234" s="5"/>
    </row>
    <row r="1235" spans="1:17" s="2" customFormat="1" ht="13.5">
      <c r="A1235" s="31" t="s">
        <v>967</v>
      </c>
      <c r="B1235" s="13">
        <v>0</v>
      </c>
      <c r="C1235" s="14"/>
      <c r="E1235" s="3">
        <f>B1235/$E$3*$F$3</f>
        <v>0</v>
      </c>
      <c r="F1235" s="3"/>
      <c r="H1235" s="4">
        <v>0</v>
      </c>
      <c r="L1235" s="5"/>
      <c r="M1235" s="5"/>
      <c r="N1235" s="6">
        <v>0</v>
      </c>
      <c r="O1235" s="7">
        <f t="shared" si="19"/>
        <v>0</v>
      </c>
      <c r="P1235" s="5"/>
      <c r="Q1235" s="5"/>
    </row>
    <row r="1236" spans="1:17" s="2" customFormat="1" ht="13.5">
      <c r="A1236" s="31" t="s">
        <v>968</v>
      </c>
      <c r="B1236" s="13">
        <v>0</v>
      </c>
      <c r="C1236" s="14"/>
      <c r="E1236" s="3">
        <f>B1236/$E$3*$F$3</f>
        <v>0</v>
      </c>
      <c r="F1236" s="3"/>
      <c r="H1236" s="4">
        <v>0</v>
      </c>
      <c r="L1236" s="5"/>
      <c r="M1236" s="5"/>
      <c r="N1236" s="6">
        <v>0</v>
      </c>
      <c r="O1236" s="7">
        <f t="shared" si="19"/>
        <v>0</v>
      </c>
      <c r="P1236" s="5"/>
      <c r="Q1236" s="5"/>
    </row>
    <row r="1237" spans="1:17" s="2" customFormat="1" ht="13.5">
      <c r="A1237" s="31" t="s">
        <v>969</v>
      </c>
      <c r="B1237" s="13">
        <v>0</v>
      </c>
      <c r="C1237" s="14"/>
      <c r="E1237" s="3">
        <f>B1237/$E$3*$F$3</f>
        <v>0</v>
      </c>
      <c r="F1237" s="3"/>
      <c r="H1237" s="4">
        <v>0</v>
      </c>
      <c r="L1237" s="5"/>
      <c r="M1237" s="5"/>
      <c r="N1237" s="6">
        <v>0</v>
      </c>
      <c r="O1237" s="7">
        <f t="shared" si="19"/>
        <v>0</v>
      </c>
      <c r="P1237" s="5"/>
      <c r="Q1237" s="5"/>
    </row>
    <row r="1238" spans="1:17" s="2" customFormat="1" ht="13.5">
      <c r="A1238" s="31" t="s">
        <v>970</v>
      </c>
      <c r="B1238" s="13">
        <v>0</v>
      </c>
      <c r="C1238" s="14"/>
      <c r="E1238" s="3">
        <f>B1238/$E$3*$F$3</f>
        <v>0</v>
      </c>
      <c r="F1238" s="3"/>
      <c r="H1238" s="4">
        <v>0</v>
      </c>
      <c r="L1238" s="5"/>
      <c r="M1238" s="5"/>
      <c r="N1238" s="6">
        <v>0</v>
      </c>
      <c r="O1238" s="7">
        <f t="shared" si="19"/>
        <v>0</v>
      </c>
      <c r="P1238" s="5"/>
      <c r="Q1238" s="5"/>
    </row>
    <row r="1239" spans="1:17" s="2" customFormat="1" ht="13.5">
      <c r="A1239" s="31" t="s">
        <v>971</v>
      </c>
      <c r="B1239" s="13">
        <v>0</v>
      </c>
      <c r="C1239" s="14"/>
      <c r="E1239" s="3">
        <f>B1239/$E$3*$F$3</f>
        <v>0</v>
      </c>
      <c r="F1239" s="3"/>
      <c r="H1239" s="4">
        <v>0</v>
      </c>
      <c r="L1239" s="5"/>
      <c r="M1239" s="5"/>
      <c r="N1239" s="6">
        <v>0</v>
      </c>
      <c r="O1239" s="7">
        <f t="shared" si="19"/>
        <v>0</v>
      </c>
      <c r="P1239" s="5"/>
      <c r="Q1239" s="5"/>
    </row>
    <row r="1240" spans="1:17" s="2" customFormat="1" ht="13.5">
      <c r="A1240" s="31" t="s">
        <v>972</v>
      </c>
      <c r="B1240" s="13">
        <v>0</v>
      </c>
      <c r="C1240" s="14"/>
      <c r="E1240" s="3">
        <f>B1240/$E$3*$F$3</f>
        <v>0</v>
      </c>
      <c r="F1240" s="3"/>
      <c r="H1240" s="4">
        <v>0</v>
      </c>
      <c r="L1240" s="5"/>
      <c r="M1240" s="5"/>
      <c r="N1240" s="6">
        <v>0</v>
      </c>
      <c r="O1240" s="7">
        <f t="shared" si="19"/>
        <v>0</v>
      </c>
      <c r="P1240" s="5"/>
      <c r="Q1240" s="5"/>
    </row>
    <row r="1241" spans="1:17" s="2" customFormat="1" ht="13.5">
      <c r="A1241" s="31" t="s">
        <v>973</v>
      </c>
      <c r="B1241" s="13">
        <v>0</v>
      </c>
      <c r="C1241" s="14"/>
      <c r="E1241" s="3">
        <f>B1241/$E$3*$F$3</f>
        <v>0</v>
      </c>
      <c r="F1241" s="3"/>
      <c r="H1241" s="4">
        <v>0</v>
      </c>
      <c r="L1241" s="5"/>
      <c r="M1241" s="5"/>
      <c r="N1241" s="6">
        <v>0</v>
      </c>
      <c r="O1241" s="7">
        <f t="shared" si="19"/>
        <v>0</v>
      </c>
      <c r="P1241" s="5"/>
      <c r="Q1241" s="5"/>
    </row>
    <row r="1242" spans="1:17" s="2" customFormat="1" ht="13.5">
      <c r="A1242" s="31" t="s">
        <v>974</v>
      </c>
      <c r="B1242" s="13">
        <v>0</v>
      </c>
      <c r="C1242" s="14"/>
      <c r="E1242" s="3">
        <f>B1242/$E$3*$F$3</f>
        <v>0</v>
      </c>
      <c r="F1242" s="3"/>
      <c r="H1242" s="4">
        <v>0</v>
      </c>
      <c r="L1242" s="5"/>
      <c r="M1242" s="5"/>
      <c r="N1242" s="6">
        <v>0</v>
      </c>
      <c r="O1242" s="7">
        <f t="shared" si="19"/>
        <v>0</v>
      </c>
      <c r="P1242" s="5"/>
      <c r="Q1242" s="5"/>
    </row>
    <row r="1243" spans="1:17" s="2" customFormat="1" ht="13.5">
      <c r="A1243" s="31" t="s">
        <v>975</v>
      </c>
      <c r="B1243" s="13">
        <v>1.48305813318777</v>
      </c>
      <c r="C1243" s="14"/>
      <c r="E1243" s="3">
        <f>B1243/$E$3*$F$3</f>
        <v>0.7240912888894353</v>
      </c>
      <c r="F1243" s="3"/>
      <c r="H1243" s="4">
        <v>2.44121006684017</v>
      </c>
      <c r="L1243" s="5"/>
      <c r="M1243" s="5"/>
      <c r="N1243" s="6">
        <v>2.44121006684017</v>
      </c>
      <c r="O1243" s="7">
        <f t="shared" si="19"/>
        <v>1.4830581331877704</v>
      </c>
      <c r="P1243" s="5"/>
      <c r="Q1243" s="5"/>
    </row>
    <row r="1244" spans="1:17" s="2" customFormat="1" ht="13.5">
      <c r="A1244" s="31" t="s">
        <v>976</v>
      </c>
      <c r="B1244" s="13">
        <v>0</v>
      </c>
      <c r="C1244" s="14"/>
      <c r="E1244" s="3">
        <f>B1244/$E$3*$F$3</f>
        <v>0</v>
      </c>
      <c r="F1244" s="3"/>
      <c r="H1244" s="4">
        <v>0</v>
      </c>
      <c r="L1244" s="5"/>
      <c r="M1244" s="5"/>
      <c r="N1244" s="6">
        <v>0</v>
      </c>
      <c r="O1244" s="7">
        <f t="shared" si="19"/>
        <v>0</v>
      </c>
      <c r="P1244" s="5"/>
      <c r="Q1244" s="5"/>
    </row>
    <row r="1245" spans="1:17" s="2" customFormat="1" ht="13.5">
      <c r="A1245" s="31" t="s">
        <v>977</v>
      </c>
      <c r="B1245" s="13">
        <v>0</v>
      </c>
      <c r="C1245" s="14"/>
      <c r="E1245" s="3">
        <f>B1245/$E$3*$F$3</f>
        <v>0</v>
      </c>
      <c r="F1245" s="3"/>
      <c r="H1245" s="4">
        <v>0</v>
      </c>
      <c r="L1245" s="5"/>
      <c r="M1245" s="5"/>
      <c r="N1245" s="6">
        <v>0</v>
      </c>
      <c r="O1245" s="7">
        <f t="shared" si="19"/>
        <v>0</v>
      </c>
      <c r="P1245" s="5"/>
      <c r="Q1245" s="5"/>
    </row>
    <row r="1246" spans="1:17" s="2" customFormat="1" ht="13.5">
      <c r="A1246" s="31" t="s">
        <v>978</v>
      </c>
      <c r="B1246" s="13">
        <v>0</v>
      </c>
      <c r="C1246" s="14"/>
      <c r="E1246" s="3">
        <f>B1246/$E$3*$F$3</f>
        <v>0</v>
      </c>
      <c r="F1246" s="3"/>
      <c r="H1246" s="4">
        <v>0</v>
      </c>
      <c r="L1246" s="5"/>
      <c r="M1246" s="5"/>
      <c r="N1246" s="6">
        <v>0</v>
      </c>
      <c r="O1246" s="7">
        <f t="shared" si="19"/>
        <v>0</v>
      </c>
      <c r="P1246" s="5"/>
      <c r="Q1246" s="5"/>
    </row>
    <row r="1247" spans="1:17" s="2" customFormat="1" ht="13.5">
      <c r="A1247" s="31" t="s">
        <v>979</v>
      </c>
      <c r="B1247" s="13">
        <v>0</v>
      </c>
      <c r="C1247" s="14"/>
      <c r="E1247" s="3">
        <f>B1247/$E$3*$F$3</f>
        <v>0</v>
      </c>
      <c r="F1247" s="3"/>
      <c r="H1247" s="4">
        <v>0</v>
      </c>
      <c r="L1247" s="5"/>
      <c r="M1247" s="5"/>
      <c r="N1247" s="6">
        <v>0</v>
      </c>
      <c r="O1247" s="7">
        <f t="shared" si="19"/>
        <v>0</v>
      </c>
      <c r="P1247" s="5"/>
      <c r="Q1247" s="5"/>
    </row>
    <row r="1248" spans="1:17" s="2" customFormat="1" ht="13.5">
      <c r="A1248" s="31" t="s">
        <v>980</v>
      </c>
      <c r="B1248" s="13">
        <v>699.113603984716</v>
      </c>
      <c r="C1248" s="14"/>
      <c r="E1248" s="3">
        <f>B1248/$E$3*$F$3</f>
        <v>341.3366335824804</v>
      </c>
      <c r="F1248" s="3"/>
      <c r="H1248" s="4">
        <v>1150.78642550846</v>
      </c>
      <c r="L1248" s="5"/>
      <c r="M1248" s="5"/>
      <c r="N1248" s="6">
        <v>1150.78642550846</v>
      </c>
      <c r="O1248" s="7">
        <f t="shared" si="19"/>
        <v>699.1136039847173</v>
      </c>
      <c r="P1248" s="5"/>
      <c r="Q1248" s="5"/>
    </row>
    <row r="1249" spans="1:17" s="2" customFormat="1" ht="13.5">
      <c r="A1249" s="31" t="s">
        <v>981</v>
      </c>
      <c r="B1249" s="13">
        <v>169.958462063319</v>
      </c>
      <c r="C1249" s="14"/>
      <c r="E1249" s="3">
        <f>B1249/$E$3*$F$3</f>
        <v>82.98086170672956</v>
      </c>
      <c r="F1249" s="3"/>
      <c r="H1249" s="4">
        <v>279.762673659884</v>
      </c>
      <c r="L1249" s="5"/>
      <c r="M1249" s="5"/>
      <c r="N1249" s="6">
        <v>279.762673659884</v>
      </c>
      <c r="O1249" s="7">
        <f t="shared" si="19"/>
        <v>169.9584620633188</v>
      </c>
      <c r="P1249" s="5"/>
      <c r="Q1249" s="5"/>
    </row>
    <row r="1250" spans="1:17" s="2" customFormat="1" ht="13.5">
      <c r="A1250" s="31" t="s">
        <v>982</v>
      </c>
      <c r="B1250" s="13">
        <v>0</v>
      </c>
      <c r="C1250" s="14"/>
      <c r="E1250" s="3">
        <f>B1250/$E$3*$F$3</f>
        <v>0</v>
      </c>
      <c r="F1250" s="3"/>
      <c r="H1250" s="4">
        <v>0</v>
      </c>
      <c r="L1250" s="5"/>
      <c r="M1250" s="5"/>
      <c r="N1250" s="6">
        <v>0</v>
      </c>
      <c r="O1250" s="7">
        <f t="shared" si="19"/>
        <v>0</v>
      </c>
      <c r="P1250" s="5"/>
      <c r="Q1250" s="5"/>
    </row>
    <row r="1251" spans="1:17" s="2" customFormat="1" ht="13.5">
      <c r="A1251" s="31" t="s">
        <v>983</v>
      </c>
      <c r="B1251" s="13">
        <v>529.155141921397</v>
      </c>
      <c r="C1251" s="14"/>
      <c r="E1251" s="3">
        <f>B1251/$E$3*$F$3</f>
        <v>258.35577187575086</v>
      </c>
      <c r="F1251" s="3"/>
      <c r="H1251" s="4">
        <v>871.023751848573</v>
      </c>
      <c r="L1251" s="5"/>
      <c r="M1251" s="5"/>
      <c r="N1251" s="6">
        <v>871.023751848573</v>
      </c>
      <c r="O1251" s="7">
        <f t="shared" si="19"/>
        <v>529.1551419213966</v>
      </c>
      <c r="P1251" s="5"/>
      <c r="Q1251" s="5"/>
    </row>
    <row r="1252" spans="1:17" s="2" customFormat="1" ht="13.5">
      <c r="A1252" s="31" t="s">
        <v>984</v>
      </c>
      <c r="B1252" s="13">
        <v>551.401013919214</v>
      </c>
      <c r="C1252" s="14"/>
      <c r="E1252" s="3">
        <f>B1252/$E$3*$F$3</f>
        <v>269.21714120909263</v>
      </c>
      <c r="F1252" s="3"/>
      <c r="H1252" s="4">
        <v>907.641902851176</v>
      </c>
      <c r="L1252" s="5"/>
      <c r="M1252" s="5"/>
      <c r="N1252" s="6">
        <v>907.641902851176</v>
      </c>
      <c r="O1252" s="7">
        <f t="shared" si="19"/>
        <v>551.4010139192135</v>
      </c>
      <c r="P1252" s="5"/>
      <c r="Q1252" s="5"/>
    </row>
    <row r="1253" spans="1:17" s="2" customFormat="1" ht="14.25">
      <c r="A1253" s="31" t="s">
        <v>985</v>
      </c>
      <c r="B1253" s="13">
        <v>3000</v>
      </c>
      <c r="C1253" s="14"/>
      <c r="E1253" s="3">
        <v>3000</v>
      </c>
      <c r="F1253" s="3"/>
      <c r="H1253" s="4">
        <v>3000</v>
      </c>
      <c r="L1253" s="5"/>
      <c r="M1253" s="5"/>
      <c r="N1253" s="6">
        <v>3000</v>
      </c>
      <c r="O1253" s="28">
        <v>3000</v>
      </c>
      <c r="P1253" s="5"/>
      <c r="Q1253" s="5"/>
    </row>
    <row r="1254" spans="1:17" s="2" customFormat="1" ht="13.5">
      <c r="A1254" s="31" t="s">
        <v>986</v>
      </c>
      <c r="B1254" s="13"/>
      <c r="C1254" s="14"/>
      <c r="E1254" s="3">
        <f>B1254/$E$3*$F$3</f>
        <v>0</v>
      </c>
      <c r="F1254" s="3"/>
      <c r="H1254" s="4">
        <v>8439.26320106647</v>
      </c>
      <c r="L1254" s="5"/>
      <c r="M1254" s="5"/>
      <c r="N1254" s="6">
        <v>8439.26320106647</v>
      </c>
      <c r="O1254" s="7"/>
      <c r="P1254" s="5"/>
      <c r="Q1254" s="5"/>
    </row>
    <row r="1255" spans="1:17" s="2" customFormat="1" ht="13.5">
      <c r="A1255" s="31" t="s">
        <v>987</v>
      </c>
      <c r="B1255" s="13"/>
      <c r="C1255" s="14"/>
      <c r="E1255" s="3">
        <f>B1255/$E$3*$F$3</f>
        <v>0</v>
      </c>
      <c r="F1255" s="3"/>
      <c r="H1255" s="4">
        <v>8439.26320106647</v>
      </c>
      <c r="L1255" s="5"/>
      <c r="M1255" s="5"/>
      <c r="N1255" s="6">
        <v>8439.26320106647</v>
      </c>
      <c r="O1255" s="7"/>
      <c r="P1255" s="5"/>
      <c r="Q1255" s="5"/>
    </row>
    <row r="1256" spans="1:17" s="2" customFormat="1" ht="14.25">
      <c r="A1256" s="5" t="s">
        <v>988</v>
      </c>
      <c r="B1256" s="16"/>
      <c r="C1256" s="14"/>
      <c r="E1256" s="3">
        <f>B1256/$E$3*$F$3</f>
        <v>0</v>
      </c>
      <c r="F1256" s="3"/>
      <c r="H1256" s="4">
        <v>8439.26320106647</v>
      </c>
      <c r="L1256" s="5"/>
      <c r="M1256" s="5"/>
      <c r="N1256" s="6">
        <v>8439.26320106647</v>
      </c>
      <c r="O1256" s="7"/>
      <c r="P1256" s="5"/>
      <c r="Q1256" s="5"/>
    </row>
    <row r="1257" spans="1:17" s="2" customFormat="1" ht="13.5">
      <c r="A1257" s="5" t="s">
        <v>989</v>
      </c>
      <c r="B1257" s="33"/>
      <c r="C1257" s="14"/>
      <c r="E1257" s="3">
        <f>B1257/$E$3*$F$3</f>
        <v>0</v>
      </c>
      <c r="F1257" s="3"/>
      <c r="H1257" s="4">
        <v>0</v>
      </c>
      <c r="L1257" s="5"/>
      <c r="M1257" s="5"/>
      <c r="N1257" s="6">
        <v>0</v>
      </c>
      <c r="O1257" s="7"/>
      <c r="P1257" s="5"/>
      <c r="Q1257" s="5"/>
    </row>
    <row r="1258" spans="1:17" s="2" customFormat="1" ht="13.5">
      <c r="A1258" s="5" t="s">
        <v>990</v>
      </c>
      <c r="B1258" s="33"/>
      <c r="C1258" s="14"/>
      <c r="E1258" s="3">
        <f>B1258/$E$3*$F$3</f>
        <v>0</v>
      </c>
      <c r="F1258" s="3"/>
      <c r="H1258" s="4">
        <v>0</v>
      </c>
      <c r="L1258" s="5"/>
      <c r="M1258" s="5"/>
      <c r="N1258" s="6">
        <v>0</v>
      </c>
      <c r="O1258" s="7"/>
      <c r="P1258" s="5"/>
      <c r="Q1258" s="5"/>
    </row>
    <row r="1259" spans="1:17" s="2" customFormat="1" ht="14.25">
      <c r="A1259" s="5" t="s">
        <v>991</v>
      </c>
      <c r="B1259" s="16"/>
      <c r="C1259" s="14"/>
      <c r="E1259" s="3">
        <f>B1259/$E$3*$F$3</f>
        <v>0</v>
      </c>
      <c r="F1259" s="3"/>
      <c r="H1259" s="4">
        <v>0</v>
      </c>
      <c r="L1259" s="5"/>
      <c r="M1259" s="5"/>
      <c r="N1259" s="6">
        <v>0</v>
      </c>
      <c r="O1259" s="7"/>
      <c r="P1259" s="5"/>
      <c r="Q1259" s="5"/>
    </row>
    <row r="1260" spans="1:17" s="2" customFormat="1" ht="13.5">
      <c r="A1260" s="5" t="s">
        <v>992</v>
      </c>
      <c r="B1260" s="33"/>
      <c r="C1260" s="14"/>
      <c r="E1260" s="3">
        <f>B1260/$E$3*$F$3</f>
        <v>0</v>
      </c>
      <c r="F1260" s="3"/>
      <c r="H1260" s="4">
        <v>39.5476030828108</v>
      </c>
      <c r="L1260" s="5"/>
      <c r="M1260" s="5"/>
      <c r="N1260" s="6">
        <v>39.5476030828108</v>
      </c>
      <c r="O1260" s="7"/>
      <c r="P1260" s="5"/>
      <c r="Q1260" s="5"/>
    </row>
    <row r="1261" spans="1:17" s="2" customFormat="1" ht="14.25">
      <c r="A1261" s="5" t="s">
        <v>993</v>
      </c>
      <c r="B1261" s="16"/>
      <c r="C1261" s="29"/>
      <c r="E1261" s="3">
        <f>B1261/$E$3*$F$3</f>
        <v>0</v>
      </c>
      <c r="F1261" s="3"/>
      <c r="H1261" s="4">
        <v>39.5476030828108</v>
      </c>
      <c r="L1261" s="5"/>
      <c r="M1261" s="5"/>
      <c r="N1261" s="6">
        <v>39.5476030828108</v>
      </c>
      <c r="O1261" s="7"/>
      <c r="P1261" s="5"/>
      <c r="Q1261" s="5"/>
    </row>
    <row r="1262" spans="1:17" s="2" customFormat="1" ht="14.25">
      <c r="A1262" s="5" t="s">
        <v>994</v>
      </c>
      <c r="B1262" s="32"/>
      <c r="C1262" s="34"/>
      <c r="E1262" s="3">
        <f>B1262/$E$3*$F$3</f>
        <v>0</v>
      </c>
      <c r="F1262" s="3"/>
      <c r="H1262" s="4">
        <v>70.795091938365</v>
      </c>
      <c r="L1262" s="5"/>
      <c r="M1262" s="5"/>
      <c r="N1262" s="6">
        <v>70.795091938365</v>
      </c>
      <c r="O1262" s="7"/>
      <c r="P1262" s="5"/>
      <c r="Q1262" s="5"/>
    </row>
    <row r="1263" spans="1:17" s="2" customFormat="1" ht="14.25">
      <c r="A1263" s="5" t="s">
        <v>995</v>
      </c>
      <c r="B1263" s="32"/>
      <c r="C1263" s="34"/>
      <c r="E1263" s="3">
        <f>B1263/$E$3*$F$3</f>
        <v>0</v>
      </c>
      <c r="F1263" s="3"/>
      <c r="H1263" s="4">
        <v>0</v>
      </c>
      <c r="L1263" s="5"/>
      <c r="M1263" s="5"/>
      <c r="N1263" s="6">
        <v>0</v>
      </c>
      <c r="O1263" s="7"/>
      <c r="P1263" s="5"/>
      <c r="Q1263" s="5"/>
    </row>
    <row r="1264" spans="1:17" s="2" customFormat="1" ht="14.25">
      <c r="A1264" s="5" t="s">
        <v>849</v>
      </c>
      <c r="B1264" s="16"/>
      <c r="C1264" s="34"/>
      <c r="E1264" s="3">
        <f>B1264/$E$3*$F$3</f>
        <v>0</v>
      </c>
      <c r="F1264" s="3"/>
      <c r="H1264" s="4">
        <v>70.795091938365</v>
      </c>
      <c r="L1264" s="5"/>
      <c r="M1264" s="5"/>
      <c r="N1264" s="6">
        <v>70.795091938365</v>
      </c>
      <c r="O1264" s="7"/>
      <c r="P1264" s="5"/>
      <c r="Q1264" s="5"/>
    </row>
    <row r="1265" spans="1:17" s="2" customFormat="1" ht="14.25">
      <c r="A1265" s="5"/>
      <c r="B1265" s="35"/>
      <c r="C1265" s="34"/>
      <c r="E1265" s="3"/>
      <c r="F1265" s="3"/>
      <c r="H1265" s="4"/>
      <c r="L1265" s="5"/>
      <c r="M1265" s="5"/>
      <c r="N1265" s="6">
        <v>70.795091938365</v>
      </c>
      <c r="O1265" s="7"/>
      <c r="P1265" s="5"/>
      <c r="Q1265" s="5"/>
    </row>
    <row r="1266" spans="1:17" s="2" customFormat="1" ht="14.25">
      <c r="A1266" s="5"/>
      <c r="B1266" s="35"/>
      <c r="C1266" s="34"/>
      <c r="E1266" s="3"/>
      <c r="F1266" s="3"/>
      <c r="H1266" s="4"/>
      <c r="L1266" s="5"/>
      <c r="M1266" s="5"/>
      <c r="N1266" s="6"/>
      <c r="O1266" s="7"/>
      <c r="P1266" s="5"/>
      <c r="Q1266" s="5"/>
    </row>
    <row r="1267" spans="1:17" s="2" customFormat="1" ht="14.25">
      <c r="A1267" s="36" t="s">
        <v>996</v>
      </c>
      <c r="B1267" s="35">
        <f>B4+B233+B237+B249+B339+B390+B446+B503+B698+B772+B791+B902+B966+B1030+B1050+B1080+B1090+B1134+B1154+B1198+B1253+B1254+B1260+B1262+B628</f>
        <v>371444.99999999994</v>
      </c>
      <c r="C1267" s="34"/>
      <c r="E1267" s="3"/>
      <c r="F1267" s="3"/>
      <c r="H1267" s="4"/>
      <c r="L1267" s="5"/>
      <c r="M1267" s="5"/>
      <c r="N1267" s="6"/>
      <c r="O1267" s="7"/>
      <c r="P1267" s="5"/>
      <c r="Q1267" s="5"/>
    </row>
    <row r="1268" spans="5:17" s="2" customFormat="1" ht="13.5">
      <c r="E1268" s="3"/>
      <c r="F1268" s="3"/>
      <c r="H1268" s="4"/>
      <c r="L1268" s="5"/>
      <c r="M1268" s="5"/>
      <c r="N1268" s="6">
        <v>371445</v>
      </c>
      <c r="O1268" s="7"/>
      <c r="P1268" s="5"/>
      <c r="Q1268" s="5"/>
    </row>
    <row r="1269" spans="5:17" s="2" customFormat="1" ht="13.5">
      <c r="E1269" s="3"/>
      <c r="F1269" s="3"/>
      <c r="H1269" s="4"/>
      <c r="L1269" s="5"/>
      <c r="M1269" s="5"/>
      <c r="N1269" s="6"/>
      <c r="O1269" s="7"/>
      <c r="P1269" s="5"/>
      <c r="Q1269" s="5"/>
    </row>
    <row r="1270" spans="5:17" s="2" customFormat="1" ht="13.5">
      <c r="E1270" s="3"/>
      <c r="F1270" s="3"/>
      <c r="H1270" s="4"/>
      <c r="L1270" s="5"/>
      <c r="M1270" s="5"/>
      <c r="N1270" s="6"/>
      <c r="O1270" s="7"/>
      <c r="P1270" s="5"/>
      <c r="Q1270" s="5"/>
    </row>
    <row r="1271" spans="5:17" s="2" customFormat="1" ht="13.5">
      <c r="E1271" s="3"/>
      <c r="F1271" s="3"/>
      <c r="H1271" s="4"/>
      <c r="L1271" s="5"/>
      <c r="M1271" s="5"/>
      <c r="N1271" s="6"/>
      <c r="O1271" s="7"/>
      <c r="P1271" s="5"/>
      <c r="Q1271" s="5"/>
    </row>
    <row r="1272" spans="5:17" s="2" customFormat="1" ht="13.5">
      <c r="E1272" s="3"/>
      <c r="F1272" s="3"/>
      <c r="H1272" s="4"/>
      <c r="L1272" s="5"/>
      <c r="M1272" s="5"/>
      <c r="N1272" s="6"/>
      <c r="O1272" s="7"/>
      <c r="P1272" s="5"/>
      <c r="Q1272" s="5"/>
    </row>
    <row r="1273" spans="5:17" s="2" customFormat="1" ht="13.5">
      <c r="E1273" s="3"/>
      <c r="F1273" s="3"/>
      <c r="H1273" s="4"/>
      <c r="L1273" s="5"/>
      <c r="M1273" s="5"/>
      <c r="N1273" s="6"/>
      <c r="O1273" s="7"/>
      <c r="P1273" s="5"/>
      <c r="Q1273" s="5"/>
    </row>
    <row r="1274" spans="5:17" s="2" customFormat="1" ht="13.5">
      <c r="E1274" s="3"/>
      <c r="F1274" s="3"/>
      <c r="H1274" s="4"/>
      <c r="L1274" s="5"/>
      <c r="M1274" s="5"/>
      <c r="N1274" s="6"/>
      <c r="O1274" s="7"/>
      <c r="P1274" s="5"/>
      <c r="Q1274" s="5"/>
    </row>
    <row r="1275" spans="5:17" s="2" customFormat="1" ht="13.5">
      <c r="E1275" s="3"/>
      <c r="F1275" s="3"/>
      <c r="H1275" s="4"/>
      <c r="L1275" s="5"/>
      <c r="M1275" s="5"/>
      <c r="N1275" s="6"/>
      <c r="O1275" s="7"/>
      <c r="P1275" s="5"/>
      <c r="Q1275" s="5"/>
    </row>
    <row r="1276" spans="5:17" s="2" customFormat="1" ht="13.5">
      <c r="E1276" s="3"/>
      <c r="F1276" s="3"/>
      <c r="H1276" s="4"/>
      <c r="L1276" s="5"/>
      <c r="M1276" s="5"/>
      <c r="N1276" s="6"/>
      <c r="O1276" s="7"/>
      <c r="P1276" s="5"/>
      <c r="Q1276" s="5"/>
    </row>
    <row r="1277" spans="5:17" s="2" customFormat="1" ht="13.5">
      <c r="E1277" s="3"/>
      <c r="F1277" s="3"/>
      <c r="H1277" s="4"/>
      <c r="L1277" s="5"/>
      <c r="M1277" s="5"/>
      <c r="N1277" s="6"/>
      <c r="O1277" s="7"/>
      <c r="P1277" s="5"/>
      <c r="Q1277" s="5"/>
    </row>
    <row r="1278" spans="5:17" s="2" customFormat="1" ht="13.5">
      <c r="E1278" s="3"/>
      <c r="F1278" s="3"/>
      <c r="H1278" s="4"/>
      <c r="L1278" s="5"/>
      <c r="M1278" s="5"/>
      <c r="N1278" s="6"/>
      <c r="O1278" s="7"/>
      <c r="P1278" s="5"/>
      <c r="Q1278" s="5"/>
    </row>
    <row r="1279" spans="5:17" s="2" customFormat="1" ht="13.5">
      <c r="E1279" s="3"/>
      <c r="F1279" s="3"/>
      <c r="H1279" s="4"/>
      <c r="L1279" s="5"/>
      <c r="M1279" s="5"/>
      <c r="N1279" s="6"/>
      <c r="O1279" s="7"/>
      <c r="P1279" s="5"/>
      <c r="Q1279" s="5"/>
    </row>
    <row r="1280" spans="5:17" s="2" customFormat="1" ht="13.5">
      <c r="E1280" s="3"/>
      <c r="F1280" s="3"/>
      <c r="H1280" s="4"/>
      <c r="L1280" s="5"/>
      <c r="M1280" s="5"/>
      <c r="N1280" s="6"/>
      <c r="O1280" s="7"/>
      <c r="P1280" s="5"/>
      <c r="Q1280" s="5"/>
    </row>
    <row r="1281" spans="5:17" s="2" customFormat="1" ht="13.5">
      <c r="E1281" s="3"/>
      <c r="F1281" s="3"/>
      <c r="H1281" s="4"/>
      <c r="L1281" s="5"/>
      <c r="M1281" s="5"/>
      <c r="N1281" s="6"/>
      <c r="O1281" s="7"/>
      <c r="P1281" s="5"/>
      <c r="Q1281" s="5"/>
    </row>
    <row r="1282" spans="5:17" s="2" customFormat="1" ht="13.5">
      <c r="E1282" s="3"/>
      <c r="F1282" s="3"/>
      <c r="H1282" s="4"/>
      <c r="L1282" s="5"/>
      <c r="M1282" s="5"/>
      <c r="N1282" s="6"/>
      <c r="O1282" s="7"/>
      <c r="P1282" s="5"/>
      <c r="Q1282" s="5"/>
    </row>
    <row r="1283" spans="5:17" s="2" customFormat="1" ht="13.5">
      <c r="E1283" s="3"/>
      <c r="F1283" s="3"/>
      <c r="H1283" s="4"/>
      <c r="L1283" s="5"/>
      <c r="M1283" s="5"/>
      <c r="N1283" s="6"/>
      <c r="O1283" s="7"/>
      <c r="P1283" s="5"/>
      <c r="Q1283" s="5"/>
    </row>
    <row r="1284" spans="5:17" s="2" customFormat="1" ht="13.5">
      <c r="E1284" s="3"/>
      <c r="F1284" s="3"/>
      <c r="H1284" s="4"/>
      <c r="L1284" s="5"/>
      <c r="M1284" s="5"/>
      <c r="N1284" s="6"/>
      <c r="O1284" s="7"/>
      <c r="P1284" s="5"/>
      <c r="Q1284" s="5"/>
    </row>
    <row r="1285" spans="5:17" s="2" customFormat="1" ht="13.5">
      <c r="E1285" s="3"/>
      <c r="F1285" s="3"/>
      <c r="H1285" s="4"/>
      <c r="L1285" s="5"/>
      <c r="M1285" s="5"/>
      <c r="N1285" s="6"/>
      <c r="O1285" s="7"/>
      <c r="P1285" s="5"/>
      <c r="Q1285" s="5"/>
    </row>
    <row r="1286" spans="5:17" s="2" customFormat="1" ht="13.5">
      <c r="E1286" s="3"/>
      <c r="F1286" s="3"/>
      <c r="H1286" s="4"/>
      <c r="L1286" s="5"/>
      <c r="M1286" s="5"/>
      <c r="N1286" s="6"/>
      <c r="O1286" s="7"/>
      <c r="P1286" s="5"/>
      <c r="Q1286" s="5"/>
    </row>
    <row r="1287" spans="5:17" s="2" customFormat="1" ht="13.5">
      <c r="E1287" s="3"/>
      <c r="F1287" s="3"/>
      <c r="H1287" s="4"/>
      <c r="L1287" s="5"/>
      <c r="M1287" s="5"/>
      <c r="N1287" s="6"/>
      <c r="O1287" s="7"/>
      <c r="P1287" s="5"/>
      <c r="Q1287" s="5"/>
    </row>
    <row r="1288" spans="5:17" s="2" customFormat="1" ht="13.5">
      <c r="E1288" s="3"/>
      <c r="F1288" s="3"/>
      <c r="H1288" s="4"/>
      <c r="L1288" s="5"/>
      <c r="M1288" s="5"/>
      <c r="N1288" s="6"/>
      <c r="O1288" s="7"/>
      <c r="P1288" s="5"/>
      <c r="Q1288" s="5"/>
    </row>
    <row r="1289" spans="5:17" s="2" customFormat="1" ht="13.5">
      <c r="E1289" s="3"/>
      <c r="F1289" s="3"/>
      <c r="H1289" s="4"/>
      <c r="L1289" s="5"/>
      <c r="M1289" s="5"/>
      <c r="N1289" s="6"/>
      <c r="O1289" s="7"/>
      <c r="P1289" s="5"/>
      <c r="Q1289" s="5"/>
    </row>
    <row r="1290" spans="5:17" s="2" customFormat="1" ht="13.5">
      <c r="E1290" s="3"/>
      <c r="F1290" s="3"/>
      <c r="H1290" s="4"/>
      <c r="L1290" s="5"/>
      <c r="M1290" s="5"/>
      <c r="N1290" s="6"/>
      <c r="O1290" s="7"/>
      <c r="P1290" s="5"/>
      <c r="Q1290" s="5"/>
    </row>
    <row r="1291" spans="5:17" s="2" customFormat="1" ht="13.5">
      <c r="E1291" s="3"/>
      <c r="F1291" s="3"/>
      <c r="H1291" s="4"/>
      <c r="L1291" s="5"/>
      <c r="M1291" s="5"/>
      <c r="N1291" s="6"/>
      <c r="O1291" s="7"/>
      <c r="P1291" s="5"/>
      <c r="Q1291" s="5"/>
    </row>
    <row r="1292" spans="5:17" s="2" customFormat="1" ht="13.5">
      <c r="E1292" s="3"/>
      <c r="F1292" s="3"/>
      <c r="H1292" s="4"/>
      <c r="L1292" s="5"/>
      <c r="M1292" s="5"/>
      <c r="N1292" s="6"/>
      <c r="O1292" s="7"/>
      <c r="P1292" s="5"/>
      <c r="Q1292" s="5"/>
    </row>
    <row r="1293" spans="5:17" s="2" customFormat="1" ht="13.5">
      <c r="E1293" s="3"/>
      <c r="F1293" s="3"/>
      <c r="H1293" s="4"/>
      <c r="L1293" s="5"/>
      <c r="M1293" s="5"/>
      <c r="N1293" s="6"/>
      <c r="O1293" s="7"/>
      <c r="P1293" s="5"/>
      <c r="Q1293" s="5"/>
    </row>
    <row r="1294" spans="5:17" s="2" customFormat="1" ht="13.5">
      <c r="E1294" s="3"/>
      <c r="F1294" s="3"/>
      <c r="H1294" s="4"/>
      <c r="L1294" s="5"/>
      <c r="M1294" s="5"/>
      <c r="N1294" s="6"/>
      <c r="O1294" s="7"/>
      <c r="P1294" s="5"/>
      <c r="Q1294" s="5"/>
    </row>
    <row r="1295" spans="5:17" s="2" customFormat="1" ht="13.5">
      <c r="E1295" s="3"/>
      <c r="F1295" s="3"/>
      <c r="H1295" s="4"/>
      <c r="L1295" s="5"/>
      <c r="M1295" s="5"/>
      <c r="N1295" s="6"/>
      <c r="O1295" s="7"/>
      <c r="P1295" s="5"/>
      <c r="Q1295" s="5"/>
    </row>
    <row r="1296" spans="5:17" s="2" customFormat="1" ht="13.5">
      <c r="E1296" s="3"/>
      <c r="F1296" s="3"/>
      <c r="H1296" s="4"/>
      <c r="L1296" s="5"/>
      <c r="M1296" s="5"/>
      <c r="N1296" s="6"/>
      <c r="O1296" s="7"/>
      <c r="P1296" s="5"/>
      <c r="Q1296" s="5"/>
    </row>
    <row r="1297" spans="5:17" s="2" customFormat="1" ht="13.5">
      <c r="E1297" s="3"/>
      <c r="F1297" s="3"/>
      <c r="H1297" s="4"/>
      <c r="L1297" s="5"/>
      <c r="M1297" s="5"/>
      <c r="N1297" s="6"/>
      <c r="O1297" s="7"/>
      <c r="P1297" s="5"/>
      <c r="Q1297" s="5"/>
    </row>
    <row r="1298" spans="5:17" s="2" customFormat="1" ht="13.5">
      <c r="E1298" s="3"/>
      <c r="F1298" s="3"/>
      <c r="H1298" s="4"/>
      <c r="L1298" s="5"/>
      <c r="M1298" s="5"/>
      <c r="N1298" s="6"/>
      <c r="O1298" s="7"/>
      <c r="P1298" s="5"/>
      <c r="Q1298" s="5"/>
    </row>
    <row r="1299" spans="5:17" s="2" customFormat="1" ht="13.5">
      <c r="E1299" s="3"/>
      <c r="F1299" s="3"/>
      <c r="H1299" s="4"/>
      <c r="L1299" s="5"/>
      <c r="M1299" s="5"/>
      <c r="N1299" s="6"/>
      <c r="O1299" s="7"/>
      <c r="P1299" s="5"/>
      <c r="Q1299" s="5"/>
    </row>
    <row r="1300" spans="5:17" s="2" customFormat="1" ht="13.5">
      <c r="E1300" s="3"/>
      <c r="F1300" s="3"/>
      <c r="H1300" s="4"/>
      <c r="L1300" s="5"/>
      <c r="M1300" s="5"/>
      <c r="N1300" s="6"/>
      <c r="O1300" s="7"/>
      <c r="P1300" s="5"/>
      <c r="Q1300" s="5"/>
    </row>
    <row r="1301" spans="5:17" s="2" customFormat="1" ht="13.5">
      <c r="E1301" s="3"/>
      <c r="F1301" s="3"/>
      <c r="H1301" s="4"/>
      <c r="L1301" s="5"/>
      <c r="M1301" s="5"/>
      <c r="N1301" s="6"/>
      <c r="O1301" s="7"/>
      <c r="P1301" s="5"/>
      <c r="Q1301" s="5"/>
    </row>
    <row r="1302" spans="5:17" s="2" customFormat="1" ht="13.5">
      <c r="E1302" s="3"/>
      <c r="F1302" s="3"/>
      <c r="H1302" s="4"/>
      <c r="L1302" s="5"/>
      <c r="M1302" s="5"/>
      <c r="N1302" s="6"/>
      <c r="O1302" s="7"/>
      <c r="P1302" s="5"/>
      <c r="Q1302" s="5"/>
    </row>
    <row r="1303" spans="5:17" s="2" customFormat="1" ht="13.5">
      <c r="E1303" s="3"/>
      <c r="F1303" s="3"/>
      <c r="H1303" s="4"/>
      <c r="L1303" s="5"/>
      <c r="M1303" s="5"/>
      <c r="N1303" s="6"/>
      <c r="O1303" s="7"/>
      <c r="P1303" s="5"/>
      <c r="Q1303" s="5"/>
    </row>
    <row r="1304" spans="5:17" s="2" customFormat="1" ht="13.5">
      <c r="E1304" s="3"/>
      <c r="F1304" s="3"/>
      <c r="H1304" s="4"/>
      <c r="L1304" s="5"/>
      <c r="M1304" s="5"/>
      <c r="N1304" s="6"/>
      <c r="O1304" s="7"/>
      <c r="P1304" s="5"/>
      <c r="Q1304" s="5"/>
    </row>
    <row r="1305" spans="5:17" s="2" customFormat="1" ht="13.5">
      <c r="E1305" s="3"/>
      <c r="F1305" s="3"/>
      <c r="H1305" s="4"/>
      <c r="L1305" s="5"/>
      <c r="M1305" s="5"/>
      <c r="N1305" s="6"/>
      <c r="O1305" s="7"/>
      <c r="P1305" s="5"/>
      <c r="Q1305" s="5"/>
    </row>
    <row r="1306" spans="5:17" s="2" customFormat="1" ht="13.5">
      <c r="E1306" s="3"/>
      <c r="F1306" s="3"/>
      <c r="H1306" s="4"/>
      <c r="L1306" s="5"/>
      <c r="M1306" s="5"/>
      <c r="N1306" s="6"/>
      <c r="O1306" s="7"/>
      <c r="P1306" s="5"/>
      <c r="Q1306" s="5"/>
    </row>
    <row r="1307" spans="5:17" s="2" customFormat="1" ht="13.5">
      <c r="E1307" s="3"/>
      <c r="F1307" s="3"/>
      <c r="H1307" s="4"/>
      <c r="L1307" s="5"/>
      <c r="M1307" s="5"/>
      <c r="N1307" s="6"/>
      <c r="O1307" s="7"/>
      <c r="P1307" s="5"/>
      <c r="Q1307" s="5"/>
    </row>
    <row r="1308" spans="5:17" s="2" customFormat="1" ht="13.5">
      <c r="E1308" s="3"/>
      <c r="F1308" s="3"/>
      <c r="H1308" s="4"/>
      <c r="L1308" s="5"/>
      <c r="M1308" s="5"/>
      <c r="N1308" s="6"/>
      <c r="O1308" s="7"/>
      <c r="P1308" s="5"/>
      <c r="Q1308" s="5"/>
    </row>
    <row r="1309" spans="5:17" s="2" customFormat="1" ht="13.5">
      <c r="E1309" s="3"/>
      <c r="F1309" s="3"/>
      <c r="H1309" s="4"/>
      <c r="L1309" s="5"/>
      <c r="M1309" s="5"/>
      <c r="N1309" s="6"/>
      <c r="O1309" s="7"/>
      <c r="P1309" s="5"/>
      <c r="Q1309" s="5"/>
    </row>
    <row r="1310" spans="5:17" s="2" customFormat="1" ht="13.5">
      <c r="E1310" s="3"/>
      <c r="F1310" s="3"/>
      <c r="H1310" s="4"/>
      <c r="L1310" s="5"/>
      <c r="M1310" s="5"/>
      <c r="N1310" s="6"/>
      <c r="O1310" s="7"/>
      <c r="P1310" s="5"/>
      <c r="Q1310" s="5"/>
    </row>
    <row r="1311" spans="5:17" s="2" customFormat="1" ht="13.5">
      <c r="E1311" s="3"/>
      <c r="F1311" s="3"/>
      <c r="H1311" s="4"/>
      <c r="L1311" s="5"/>
      <c r="M1311" s="5"/>
      <c r="N1311" s="6"/>
      <c r="O1311" s="7"/>
      <c r="P1311" s="5"/>
      <c r="Q1311" s="5"/>
    </row>
    <row r="1312" spans="5:17" s="2" customFormat="1" ht="13.5">
      <c r="E1312" s="3"/>
      <c r="F1312" s="3"/>
      <c r="H1312" s="4"/>
      <c r="L1312" s="5"/>
      <c r="M1312" s="5"/>
      <c r="N1312" s="6"/>
      <c r="O1312" s="7"/>
      <c r="P1312" s="5"/>
      <c r="Q1312" s="5"/>
    </row>
    <row r="1313" spans="5:17" s="2" customFormat="1" ht="13.5">
      <c r="E1313" s="3"/>
      <c r="F1313" s="3"/>
      <c r="H1313" s="4"/>
      <c r="L1313" s="5"/>
      <c r="M1313" s="5"/>
      <c r="N1313" s="6"/>
      <c r="O1313" s="7"/>
      <c r="P1313" s="5"/>
      <c r="Q1313" s="5"/>
    </row>
    <row r="1314" spans="5:17" s="2" customFormat="1" ht="13.5">
      <c r="E1314" s="3"/>
      <c r="F1314" s="3"/>
      <c r="H1314" s="4"/>
      <c r="L1314" s="5"/>
      <c r="M1314" s="5"/>
      <c r="N1314" s="6"/>
      <c r="O1314" s="7"/>
      <c r="P1314" s="5"/>
      <c r="Q1314" s="5"/>
    </row>
    <row r="1315" spans="5:17" s="2" customFormat="1" ht="13.5">
      <c r="E1315" s="3"/>
      <c r="F1315" s="3"/>
      <c r="H1315" s="4"/>
      <c r="L1315" s="5"/>
      <c r="M1315" s="5"/>
      <c r="N1315" s="6"/>
      <c r="O1315" s="7"/>
      <c r="P1315" s="5"/>
      <c r="Q1315" s="5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2020-01-21T08:49:15Z</dcterms:created>
  <dcterms:modified xsi:type="dcterms:W3CDTF">2021-02-03T02:45:49Z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