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2" r:id="rId1"/>
  </sheets>
  <definedNames>
    <definedName name="_xlnm.Print_Titles" localSheetId="0">Sheet1!$2:$2</definedName>
    <definedName name="_xlnm._FilterDatabase" localSheetId="0" hidden="1">Sheet1!$A$2:$M$2</definedName>
  </definedNames>
  <calcPr calcId="144525"/>
</workbook>
</file>

<file path=xl/sharedStrings.xml><?xml version="1.0" encoding="utf-8"?>
<sst xmlns="http://schemas.openxmlformats.org/spreadsheetml/2006/main" count="273" uniqueCount="137">
  <si>
    <t>湖北省潜江市2023年度招募选派“三支一扶”高校毕业生总成绩</t>
  </si>
  <si>
    <t>序号</t>
  </si>
  <si>
    <t>姓名</t>
  </si>
  <si>
    <t>准考证号</t>
  </si>
  <si>
    <t>报考岗位</t>
  </si>
  <si>
    <t>岗位代码</t>
  </si>
  <si>
    <t>岗位招录人数</t>
  </si>
  <si>
    <t>笔试</t>
  </si>
  <si>
    <t>笔试折算分（50%）</t>
  </si>
  <si>
    <t>面试
成绩</t>
  </si>
  <si>
    <t>面试折算分
（50%）</t>
  </si>
  <si>
    <t>总成绩</t>
  </si>
  <si>
    <t>备注</t>
  </si>
  <si>
    <t>李若雪</t>
  </si>
  <si>
    <t>142304302022</t>
  </si>
  <si>
    <t>支农</t>
  </si>
  <si>
    <t>0913</t>
  </si>
  <si>
    <t>2</t>
  </si>
  <si>
    <t>左振宇</t>
  </si>
  <si>
    <t>142304306311</t>
  </si>
  <si>
    <t>李春晖</t>
  </si>
  <si>
    <t>142304301009</t>
  </si>
  <si>
    <t>关紫琴</t>
  </si>
  <si>
    <t>142304305803</t>
  </si>
  <si>
    <t>朱琦雯</t>
  </si>
  <si>
    <t>142304301710</t>
  </si>
  <si>
    <t>王家玲</t>
  </si>
  <si>
    <t>142304300427</t>
  </si>
  <si>
    <t>潘奕逊</t>
  </si>
  <si>
    <t>142304304020</t>
  </si>
  <si>
    <t>0914</t>
  </si>
  <si>
    <t>1</t>
  </si>
  <si>
    <t>张巍耀</t>
  </si>
  <si>
    <t>142304304216</t>
  </si>
  <si>
    <t>蒋雨璇</t>
  </si>
  <si>
    <t>142304306017</t>
  </si>
  <si>
    <t>唐南燕</t>
  </si>
  <si>
    <t>142304302928</t>
  </si>
  <si>
    <t>支医</t>
  </si>
  <si>
    <t>0915</t>
  </si>
  <si>
    <t>3</t>
  </si>
  <si>
    <t>杨新悦</t>
  </si>
  <si>
    <t>142304300528</t>
  </si>
  <si>
    <t>关舒烨</t>
  </si>
  <si>
    <t>142304301709</t>
  </si>
  <si>
    <t>陈语嫣</t>
  </si>
  <si>
    <t>142304302304</t>
  </si>
  <si>
    <t>李劭鹏</t>
  </si>
  <si>
    <t>142304303109</t>
  </si>
  <si>
    <t>鄢乔乔</t>
  </si>
  <si>
    <t>142304305718</t>
  </si>
  <si>
    <t>李渊</t>
  </si>
  <si>
    <t>142304303811</t>
  </si>
  <si>
    <t>朱柠洁</t>
  </si>
  <si>
    <t>142304300926</t>
  </si>
  <si>
    <t>0917</t>
  </si>
  <si>
    <t>熊思懿</t>
  </si>
  <si>
    <t>142304301807</t>
  </si>
  <si>
    <t>邓湾</t>
  </si>
  <si>
    <t>142304304916</t>
  </si>
  <si>
    <t>徐梦琳</t>
  </si>
  <si>
    <t>142304303312</t>
  </si>
  <si>
    <t>帮扶乡村振兴</t>
  </si>
  <si>
    <t>0918</t>
  </si>
  <si>
    <t>彭雨薇</t>
  </si>
  <si>
    <t>142304305119</t>
  </si>
  <si>
    <t>柴璋</t>
  </si>
  <si>
    <t>142304300718</t>
  </si>
  <si>
    <t>邵聪博</t>
  </si>
  <si>
    <t>142304302125</t>
  </si>
  <si>
    <t>沈彭茂</t>
  </si>
  <si>
    <t>142304301304</t>
  </si>
  <si>
    <t>朱世仪</t>
  </si>
  <si>
    <t>142304303224</t>
  </si>
  <si>
    <t>袁哲宇</t>
  </si>
  <si>
    <t>142304304812</t>
  </si>
  <si>
    <t>青年事务</t>
  </si>
  <si>
    <t>0919</t>
  </si>
  <si>
    <t>关蓓雯</t>
  </si>
  <si>
    <t>142304301601</t>
  </si>
  <si>
    <t>陈乾伦</t>
  </si>
  <si>
    <t>142304304107</t>
  </si>
  <si>
    <t>祝茂铨</t>
  </si>
  <si>
    <t>142304305209</t>
  </si>
  <si>
    <t>基层人社</t>
  </si>
  <si>
    <t>0920</t>
  </si>
  <si>
    <t>4</t>
  </si>
  <si>
    <t>刘泉江</t>
  </si>
  <si>
    <t>142304302810</t>
  </si>
  <si>
    <t>洪嘉培</t>
  </si>
  <si>
    <t>142304305427</t>
  </si>
  <si>
    <t>阮峰</t>
  </si>
  <si>
    <t>142304301201</t>
  </si>
  <si>
    <t>聂晴云</t>
  </si>
  <si>
    <t>142304303301</t>
  </si>
  <si>
    <t>邓小月</t>
  </si>
  <si>
    <t>142304303323</t>
  </si>
  <si>
    <t>仇文辉</t>
  </si>
  <si>
    <t>142304301623</t>
  </si>
  <si>
    <t>朱冰凌</t>
  </si>
  <si>
    <t>142304302712</t>
  </si>
  <si>
    <t>魏向天</t>
  </si>
  <si>
    <t>142304305111</t>
  </si>
  <si>
    <t>王朝晖</t>
  </si>
  <si>
    <t>142304305729</t>
  </si>
  <si>
    <t>刘雨鑫</t>
  </si>
  <si>
    <t>142304304610</t>
  </si>
  <si>
    <t>王嘉昊</t>
  </si>
  <si>
    <t>142304303616</t>
  </si>
  <si>
    <t>左欣怡</t>
  </si>
  <si>
    <t>142304303613</t>
  </si>
  <si>
    <t>基层水利</t>
  </si>
  <si>
    <t>0921</t>
  </si>
  <si>
    <t>漆冰融</t>
  </si>
  <si>
    <t>142304300415</t>
  </si>
  <si>
    <t>董思雨</t>
  </si>
  <si>
    <t>142304304611</t>
  </si>
  <si>
    <t>杨宇航</t>
  </si>
  <si>
    <t>142304300822</t>
  </si>
  <si>
    <t>李厚泽</t>
  </si>
  <si>
    <t>142304301701</t>
  </si>
  <si>
    <t>胡宇翔</t>
  </si>
  <si>
    <t>142304303406</t>
  </si>
  <si>
    <t>张雅茹</t>
  </si>
  <si>
    <t>142304300711</t>
  </si>
  <si>
    <t>基层文旅</t>
  </si>
  <si>
    <t>0922</t>
  </si>
  <si>
    <t>王曾禹</t>
  </si>
  <si>
    <t>142304300620</t>
  </si>
  <si>
    <t>王碧瑶</t>
  </si>
  <si>
    <t>142304305213</t>
  </si>
  <si>
    <t>李智欣</t>
  </si>
  <si>
    <t>142304300102</t>
  </si>
  <si>
    <t>黎晓宇</t>
  </si>
  <si>
    <t>142304300111</t>
  </si>
  <si>
    <t>马于泷</t>
  </si>
  <si>
    <t>142304302616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</si>
</sst>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2" fillId="0" borderId="0" xfId="0" applyNumberFormat="1" applyFont="1" applyAlignment="1">
      <alignment horizontal="center" vertical="top" wrapText="1"/>
    </xf>
    <xf numFmtId="176" fontId="3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4"/>
  <sheetViews>
    <sheetView showZeros="0" tabSelected="1" workbookViewId="0">
      <selection activeCell="P40" sqref="P40"/>
    </sheetView>
  </sheetViews>
  <sheetFormatPr defaultColWidth="9" defaultRowHeight="13.5"/>
  <cols>
    <col min="1" max="1" width="4.5" customWidth="1"/>
    <col min="2" max="2" width="7.5" style="2" customWidth="1"/>
    <col min="3" max="3" width="14.375" style="2" customWidth="1"/>
    <col min="4" max="4" width="12.375" style="2" customWidth="1"/>
    <col min="5" max="5" width="8.75" customWidth="1"/>
    <col min="6" max="6" width="7.625" customWidth="1"/>
    <col min="7" max="7" width="7.125" customWidth="1"/>
    <col min="8" max="8" width="12.375" customWidth="1"/>
    <col min="9" max="9" width="9.75" customWidth="1"/>
    <col min="10" max="10" width="11.875" style="3" customWidth="1"/>
    <col min="11" max="11" width="8.25" style="3" customWidth="1"/>
    <col min="12" max="12" width="8.875" customWidth="1"/>
  </cols>
  <sheetData>
    <row r="1" ht="54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11"/>
      <c r="K1" s="11"/>
      <c r="L1" s="4"/>
    </row>
    <row r="2" s="1" customFormat="1" ht="28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2" t="s">
        <v>10</v>
      </c>
      <c r="K2" s="12" t="s">
        <v>11</v>
      </c>
      <c r="L2" s="5" t="s">
        <v>12</v>
      </c>
    </row>
    <row r="3" ht="19" customHeight="1" spans="1:12">
      <c r="A3" s="7" t="str">
        <f>IF(I3&gt;0,TEXT(SUMPRODUCT(($E$3:$E$54=$E3)*($K3&lt;$K$3:$K$54))+1,"00"),"")</f>
        <v>01</v>
      </c>
      <c r="B3" s="7" t="s">
        <v>13</v>
      </c>
      <c r="C3" s="7" t="s">
        <v>14</v>
      </c>
      <c r="D3" s="8" t="s">
        <v>15</v>
      </c>
      <c r="E3" s="7" t="s">
        <v>16</v>
      </c>
      <c r="F3" s="7" t="s">
        <v>17</v>
      </c>
      <c r="G3" s="7">
        <v>68.6</v>
      </c>
      <c r="H3" s="7">
        <f t="shared" ref="H3:H54" si="0">G3/2</f>
        <v>34.3</v>
      </c>
      <c r="I3" s="7">
        <v>80.84</v>
      </c>
      <c r="J3" s="13">
        <f t="shared" ref="J3:J54" si="1">IF(I3&gt;0,I3*0.5,"")</f>
        <v>40.42</v>
      </c>
      <c r="K3" s="13">
        <f t="shared" ref="K3:K54" si="2">IF(I3&gt;0,H3+J3,0)</f>
        <v>74.72</v>
      </c>
      <c r="L3" s="7" t="str">
        <f t="shared" ref="L3:L54" si="3">IF(I3&gt;0,"","面试缺考")</f>
        <v/>
      </c>
    </row>
    <row r="4" ht="19" customHeight="1" spans="1:12">
      <c r="A4" s="7" t="str">
        <f>IF(I4&gt;0,TEXT(SUMPRODUCT(($E$3:$E$54=$E4)*($K4&lt;$K$3:$K$54))+1,"00"),"")</f>
        <v>02</v>
      </c>
      <c r="B4" s="7" t="s">
        <v>18</v>
      </c>
      <c r="C4" s="7" t="s">
        <v>19</v>
      </c>
      <c r="D4" s="9" t="s">
        <v>15</v>
      </c>
      <c r="E4" s="7" t="s">
        <v>16</v>
      </c>
      <c r="F4" s="7" t="s">
        <v>17</v>
      </c>
      <c r="G4" s="7">
        <v>57.2</v>
      </c>
      <c r="H4" s="7">
        <f t="shared" si="0"/>
        <v>28.6</v>
      </c>
      <c r="I4" s="7">
        <v>85.06</v>
      </c>
      <c r="J4" s="13">
        <f t="shared" si="1"/>
        <v>42.53</v>
      </c>
      <c r="K4" s="13">
        <f t="shared" si="2"/>
        <v>71.13</v>
      </c>
      <c r="L4" s="7" t="str">
        <f t="shared" si="3"/>
        <v/>
      </c>
    </row>
    <row r="5" ht="19" customHeight="1" spans="1:12">
      <c r="A5" s="7" t="str">
        <f>IF(I5&gt;0,TEXT(SUMPRODUCT(($E$3:$E$54=$E5)*($K5&lt;$K$3:$K$54))+1,"00"),"")</f>
        <v>03</v>
      </c>
      <c r="B5" s="7" t="s">
        <v>20</v>
      </c>
      <c r="C5" s="7" t="s">
        <v>21</v>
      </c>
      <c r="D5" s="9" t="s">
        <v>15</v>
      </c>
      <c r="E5" s="7" t="s">
        <v>16</v>
      </c>
      <c r="F5" s="7" t="s">
        <v>17</v>
      </c>
      <c r="G5" s="7">
        <v>57.4</v>
      </c>
      <c r="H5" s="7">
        <f t="shared" si="0"/>
        <v>28.7</v>
      </c>
      <c r="I5" s="7">
        <v>82.44</v>
      </c>
      <c r="J5" s="13">
        <f t="shared" si="1"/>
        <v>41.22</v>
      </c>
      <c r="K5" s="13">
        <f t="shared" si="2"/>
        <v>69.92</v>
      </c>
      <c r="L5" s="7" t="str">
        <f t="shared" si="3"/>
        <v/>
      </c>
    </row>
    <row r="6" ht="19" customHeight="1" spans="1:12">
      <c r="A6" s="7" t="str">
        <f>IF(I6&gt;0,TEXT(SUMPRODUCT(($E$3:$E$54=$E6)*($K6&lt;$K$3:$K$54))+1,"00"),"")</f>
        <v>04</v>
      </c>
      <c r="B6" s="7" t="s">
        <v>22</v>
      </c>
      <c r="C6" s="7" t="s">
        <v>23</v>
      </c>
      <c r="D6" s="9" t="s">
        <v>15</v>
      </c>
      <c r="E6" s="7" t="s">
        <v>16</v>
      </c>
      <c r="F6" s="7" t="s">
        <v>17</v>
      </c>
      <c r="G6" s="7">
        <v>58.1</v>
      </c>
      <c r="H6" s="7">
        <f t="shared" si="0"/>
        <v>29.05</v>
      </c>
      <c r="I6" s="7">
        <v>81.26</v>
      </c>
      <c r="J6" s="13">
        <f t="shared" si="1"/>
        <v>40.63</v>
      </c>
      <c r="K6" s="13">
        <f t="shared" si="2"/>
        <v>69.68</v>
      </c>
      <c r="L6" s="7" t="str">
        <f t="shared" si="3"/>
        <v/>
      </c>
    </row>
    <row r="7" ht="19" customHeight="1" spans="1:12">
      <c r="A7" s="7" t="str">
        <f>IF(I7&gt;0,TEXT(SUMPRODUCT(($E$3:$E$54=$E7)*($K7&lt;$K$3:$K$54))+1,"00"),"")</f>
        <v/>
      </c>
      <c r="B7" s="7" t="s">
        <v>24</v>
      </c>
      <c r="C7" s="7" t="s">
        <v>25</v>
      </c>
      <c r="D7" s="9" t="s">
        <v>15</v>
      </c>
      <c r="E7" s="7" t="s">
        <v>16</v>
      </c>
      <c r="F7" s="7" t="s">
        <v>17</v>
      </c>
      <c r="G7" s="7">
        <v>57.2</v>
      </c>
      <c r="H7" s="7">
        <f t="shared" si="0"/>
        <v>28.6</v>
      </c>
      <c r="I7" s="7"/>
      <c r="J7" s="13" t="str">
        <f t="shared" si="1"/>
        <v/>
      </c>
      <c r="K7" s="13">
        <f t="shared" si="2"/>
        <v>0</v>
      </c>
      <c r="L7" s="7" t="str">
        <f t="shared" si="3"/>
        <v>面试缺考</v>
      </c>
    </row>
    <row r="8" ht="19" customHeight="1" spans="1:12">
      <c r="A8" s="7" t="str">
        <f>IF(I8&gt;0,TEXT(SUMPRODUCT(($E$3:$E$54=$E8)*($K8&lt;$K$3:$K$54))+1,"00"),"")</f>
        <v/>
      </c>
      <c r="B8" s="7" t="s">
        <v>26</v>
      </c>
      <c r="C8" s="7" t="s">
        <v>27</v>
      </c>
      <c r="D8" s="10" t="s">
        <v>15</v>
      </c>
      <c r="E8" s="7" t="s">
        <v>16</v>
      </c>
      <c r="F8" s="7" t="s">
        <v>17</v>
      </c>
      <c r="G8" s="7">
        <v>56.4</v>
      </c>
      <c r="H8" s="7">
        <f t="shared" si="0"/>
        <v>28.2</v>
      </c>
      <c r="I8" s="7"/>
      <c r="J8" s="13" t="str">
        <f t="shared" si="1"/>
        <v/>
      </c>
      <c r="K8" s="13">
        <f t="shared" si="2"/>
        <v>0</v>
      </c>
      <c r="L8" s="7" t="str">
        <f t="shared" si="3"/>
        <v>面试缺考</v>
      </c>
    </row>
    <row r="9" ht="19" customHeight="1" spans="1:12">
      <c r="A9" s="7" t="str">
        <f>IF(I9&gt;0,TEXT(SUMPRODUCT(($E$3:$E$54=$E9)*($K9&lt;$K$3:$K$54))+1,"00"),"")</f>
        <v>01</v>
      </c>
      <c r="B9" s="7" t="s">
        <v>28</v>
      </c>
      <c r="C9" s="7" t="s">
        <v>29</v>
      </c>
      <c r="D9" s="8" t="s">
        <v>15</v>
      </c>
      <c r="E9" s="7" t="s">
        <v>30</v>
      </c>
      <c r="F9" s="7" t="s">
        <v>31</v>
      </c>
      <c r="G9" s="7">
        <v>61.1</v>
      </c>
      <c r="H9" s="7">
        <f t="shared" si="0"/>
        <v>30.55</v>
      </c>
      <c r="I9" s="7">
        <v>83.84</v>
      </c>
      <c r="J9" s="13">
        <f t="shared" si="1"/>
        <v>41.92</v>
      </c>
      <c r="K9" s="13">
        <f t="shared" si="2"/>
        <v>72.47</v>
      </c>
      <c r="L9" s="7" t="str">
        <f t="shared" si="3"/>
        <v/>
      </c>
    </row>
    <row r="10" ht="19" customHeight="1" spans="1:12">
      <c r="A10" s="7" t="str">
        <f>IF(I10&gt;0,TEXT(SUMPRODUCT(($E$3:$E$54=$E10)*($K10&lt;$K$3:$K$54))+1,"00"),"")</f>
        <v>02</v>
      </c>
      <c r="B10" s="7" t="s">
        <v>32</v>
      </c>
      <c r="C10" s="7" t="s">
        <v>33</v>
      </c>
      <c r="D10" s="9" t="s">
        <v>15</v>
      </c>
      <c r="E10" s="7" t="s">
        <v>30</v>
      </c>
      <c r="F10" s="7" t="s">
        <v>31</v>
      </c>
      <c r="G10" s="7">
        <v>60.4</v>
      </c>
      <c r="H10" s="7">
        <f t="shared" si="0"/>
        <v>30.2</v>
      </c>
      <c r="I10" s="7">
        <v>84.44</v>
      </c>
      <c r="J10" s="13">
        <f t="shared" si="1"/>
        <v>42.22</v>
      </c>
      <c r="K10" s="13">
        <f t="shared" si="2"/>
        <v>72.42</v>
      </c>
      <c r="L10" s="7" t="str">
        <f t="shared" si="3"/>
        <v/>
      </c>
    </row>
    <row r="11" ht="19" customHeight="1" spans="1:12">
      <c r="A11" s="7" t="str">
        <f>IF(I11&gt;0,TEXT(SUMPRODUCT(($E$3:$E$54=$E11)*($K11&lt;$K$3:$K$54))+1,"00"),"")</f>
        <v>03</v>
      </c>
      <c r="B11" s="7" t="s">
        <v>34</v>
      </c>
      <c r="C11" s="7" t="s">
        <v>35</v>
      </c>
      <c r="D11" s="10" t="s">
        <v>15</v>
      </c>
      <c r="E11" s="7" t="s">
        <v>30</v>
      </c>
      <c r="F11" s="7" t="s">
        <v>31</v>
      </c>
      <c r="G11" s="7">
        <v>57.1</v>
      </c>
      <c r="H11" s="7">
        <f t="shared" si="0"/>
        <v>28.55</v>
      </c>
      <c r="I11" s="7">
        <v>84.04</v>
      </c>
      <c r="J11" s="13">
        <f t="shared" si="1"/>
        <v>42.02</v>
      </c>
      <c r="K11" s="13">
        <f t="shared" si="2"/>
        <v>70.57</v>
      </c>
      <c r="L11" s="7" t="str">
        <f t="shared" si="3"/>
        <v/>
      </c>
    </row>
    <row r="12" ht="19" customHeight="1" spans="1:12">
      <c r="A12" s="7" t="str">
        <f>IF(I12&gt;0,TEXT(SUMPRODUCT(($E$3:$E$54=$E12)*($K12&lt;$K$3:$K$54))+1,"00"),"")</f>
        <v>01</v>
      </c>
      <c r="B12" s="7" t="s">
        <v>36</v>
      </c>
      <c r="C12" s="7" t="s">
        <v>37</v>
      </c>
      <c r="D12" s="8" t="s">
        <v>38</v>
      </c>
      <c r="E12" s="7" t="s">
        <v>39</v>
      </c>
      <c r="F12" s="7" t="s">
        <v>40</v>
      </c>
      <c r="G12" s="7">
        <v>64.1</v>
      </c>
      <c r="H12" s="7">
        <f t="shared" si="0"/>
        <v>32.05</v>
      </c>
      <c r="I12" s="7">
        <v>82.82</v>
      </c>
      <c r="J12" s="13">
        <f t="shared" si="1"/>
        <v>41.41</v>
      </c>
      <c r="K12" s="13">
        <f t="shared" si="2"/>
        <v>73.46</v>
      </c>
      <c r="L12" s="7" t="str">
        <f t="shared" si="3"/>
        <v/>
      </c>
    </row>
    <row r="13" ht="19" customHeight="1" spans="1:12">
      <c r="A13" s="7" t="str">
        <f>IF(I13&gt;0,TEXT(SUMPRODUCT(($E$3:$E$54=$E13)*($K13&lt;$K$3:$K$54))+1,"00"),"")</f>
        <v>02</v>
      </c>
      <c r="B13" s="7" t="s">
        <v>41</v>
      </c>
      <c r="C13" s="7" t="s">
        <v>42</v>
      </c>
      <c r="D13" s="9" t="s">
        <v>38</v>
      </c>
      <c r="E13" s="7" t="s">
        <v>39</v>
      </c>
      <c r="F13" s="7" t="s">
        <v>40</v>
      </c>
      <c r="G13" s="7">
        <v>49.8</v>
      </c>
      <c r="H13" s="7">
        <f t="shared" si="0"/>
        <v>24.9</v>
      </c>
      <c r="I13" s="7">
        <v>78.62</v>
      </c>
      <c r="J13" s="13">
        <f t="shared" si="1"/>
        <v>39.31</v>
      </c>
      <c r="K13" s="13">
        <f t="shared" si="2"/>
        <v>64.21</v>
      </c>
      <c r="L13" s="7" t="str">
        <f t="shared" si="3"/>
        <v/>
      </c>
    </row>
    <row r="14" ht="19" customHeight="1" spans="1:12">
      <c r="A14" s="7" t="str">
        <f>IF(I14&gt;0,TEXT(SUMPRODUCT(($E$3:$E$54=$E14)*($K14&lt;$K$3:$K$54))+1,"00"),"")</f>
        <v>03</v>
      </c>
      <c r="B14" s="7" t="s">
        <v>43</v>
      </c>
      <c r="C14" s="7" t="s">
        <v>44</v>
      </c>
      <c r="D14" s="9" t="s">
        <v>38</v>
      </c>
      <c r="E14" s="7" t="s">
        <v>39</v>
      </c>
      <c r="F14" s="7" t="s">
        <v>40</v>
      </c>
      <c r="G14" s="7">
        <v>51.2</v>
      </c>
      <c r="H14" s="7">
        <f t="shared" si="0"/>
        <v>25.6</v>
      </c>
      <c r="I14" s="7">
        <v>74.04</v>
      </c>
      <c r="J14" s="13">
        <f t="shared" si="1"/>
        <v>37.02</v>
      </c>
      <c r="K14" s="13">
        <f t="shared" si="2"/>
        <v>62.62</v>
      </c>
      <c r="L14" s="7" t="str">
        <f t="shared" si="3"/>
        <v/>
      </c>
    </row>
    <row r="15" ht="19" customHeight="1" spans="1:12">
      <c r="A15" s="7" t="str">
        <f>IF(I15&gt;0,TEXT(SUMPRODUCT(($E$3:$E$54=$E15)*($K15&lt;$K$3:$K$54))+1,"00"),"")</f>
        <v>04</v>
      </c>
      <c r="B15" s="7" t="s">
        <v>45</v>
      </c>
      <c r="C15" s="7" t="s">
        <v>46</v>
      </c>
      <c r="D15" s="9" t="s">
        <v>38</v>
      </c>
      <c r="E15" s="7" t="s">
        <v>39</v>
      </c>
      <c r="F15" s="7" t="s">
        <v>40</v>
      </c>
      <c r="G15" s="7">
        <v>42.3</v>
      </c>
      <c r="H15" s="7">
        <f t="shared" si="0"/>
        <v>21.15</v>
      </c>
      <c r="I15" s="7">
        <v>82.44</v>
      </c>
      <c r="J15" s="13">
        <f t="shared" si="1"/>
        <v>41.22</v>
      </c>
      <c r="K15" s="13">
        <f t="shared" si="2"/>
        <v>62.37</v>
      </c>
      <c r="L15" s="7" t="str">
        <f t="shared" si="3"/>
        <v/>
      </c>
    </row>
    <row r="16" ht="19" customHeight="1" spans="1:12">
      <c r="A16" s="7" t="str">
        <f>IF(I16&gt;0,TEXT(SUMPRODUCT(($E$3:$E$54=$E16)*($K16&lt;$K$3:$K$54))+1,"00"),"")</f>
        <v>05</v>
      </c>
      <c r="B16" s="7" t="s">
        <v>47</v>
      </c>
      <c r="C16" s="7" t="s">
        <v>48</v>
      </c>
      <c r="D16" s="9" t="s">
        <v>38</v>
      </c>
      <c r="E16" s="7" t="s">
        <v>39</v>
      </c>
      <c r="F16" s="7" t="s">
        <v>40</v>
      </c>
      <c r="G16" s="7">
        <v>45</v>
      </c>
      <c r="H16" s="7">
        <f t="shared" si="0"/>
        <v>22.5</v>
      </c>
      <c r="I16" s="7">
        <v>76.84</v>
      </c>
      <c r="J16" s="13">
        <f t="shared" si="1"/>
        <v>38.42</v>
      </c>
      <c r="K16" s="13">
        <f t="shared" si="2"/>
        <v>60.92</v>
      </c>
      <c r="L16" s="7" t="str">
        <f t="shared" si="3"/>
        <v/>
      </c>
    </row>
    <row r="17" ht="19" customHeight="1" spans="1:12">
      <c r="A17" s="7" t="str">
        <f>IF(I17&gt;0,TEXT(SUMPRODUCT(($E$3:$E$54=$E17)*($K17&lt;$K$3:$K$54))+1,"00"),"")</f>
        <v>06</v>
      </c>
      <c r="B17" s="7" t="s">
        <v>49</v>
      </c>
      <c r="C17" s="7" t="s">
        <v>50</v>
      </c>
      <c r="D17" s="9" t="s">
        <v>38</v>
      </c>
      <c r="E17" s="7" t="s">
        <v>39</v>
      </c>
      <c r="F17" s="7" t="s">
        <v>40</v>
      </c>
      <c r="G17" s="7">
        <v>42.5</v>
      </c>
      <c r="H17" s="7">
        <f t="shared" si="0"/>
        <v>21.25</v>
      </c>
      <c r="I17" s="7">
        <v>77.86</v>
      </c>
      <c r="J17" s="13">
        <f t="shared" si="1"/>
        <v>38.93</v>
      </c>
      <c r="K17" s="13">
        <f t="shared" si="2"/>
        <v>60.18</v>
      </c>
      <c r="L17" s="7" t="str">
        <f t="shared" si="3"/>
        <v/>
      </c>
    </row>
    <row r="18" ht="19" customHeight="1" spans="1:12">
      <c r="A18" s="7" t="str">
        <f>IF(I18&gt;0,TEXT(SUMPRODUCT(($E$3:$E$54=$E18)*($K18&lt;$K$3:$K$54))+1,"00"),"")</f>
        <v/>
      </c>
      <c r="B18" s="7" t="s">
        <v>51</v>
      </c>
      <c r="C18" s="7" t="s">
        <v>52</v>
      </c>
      <c r="D18" s="10" t="s">
        <v>38</v>
      </c>
      <c r="E18" s="7" t="s">
        <v>39</v>
      </c>
      <c r="F18" s="7" t="s">
        <v>40</v>
      </c>
      <c r="G18" s="7">
        <v>43.5</v>
      </c>
      <c r="H18" s="7">
        <f t="shared" si="0"/>
        <v>21.75</v>
      </c>
      <c r="I18" s="7"/>
      <c r="J18" s="13" t="str">
        <f t="shared" si="1"/>
        <v/>
      </c>
      <c r="K18" s="13">
        <f t="shared" si="2"/>
        <v>0</v>
      </c>
      <c r="L18" s="7" t="str">
        <f t="shared" si="3"/>
        <v>面试缺考</v>
      </c>
    </row>
    <row r="19" ht="19" customHeight="1" spans="1:12">
      <c r="A19" s="7" t="str">
        <f>IF(I19&gt;0,TEXT(SUMPRODUCT(($E$3:$E$54=$E19)*($K19&lt;$K$3:$K$54))+1,"00"),"")</f>
        <v>01</v>
      </c>
      <c r="B19" s="7" t="s">
        <v>53</v>
      </c>
      <c r="C19" s="7" t="s">
        <v>54</v>
      </c>
      <c r="D19" s="8" t="s">
        <v>38</v>
      </c>
      <c r="E19" s="7" t="s">
        <v>55</v>
      </c>
      <c r="F19" s="7" t="s">
        <v>31</v>
      </c>
      <c r="G19" s="7">
        <v>51.3</v>
      </c>
      <c r="H19" s="7">
        <f t="shared" si="0"/>
        <v>25.65</v>
      </c>
      <c r="I19" s="7">
        <v>83.44</v>
      </c>
      <c r="J19" s="13">
        <f t="shared" si="1"/>
        <v>41.72</v>
      </c>
      <c r="K19" s="13">
        <f t="shared" si="2"/>
        <v>67.37</v>
      </c>
      <c r="L19" s="7" t="str">
        <f t="shared" si="3"/>
        <v/>
      </c>
    </row>
    <row r="20" ht="19" customHeight="1" spans="1:12">
      <c r="A20" s="7" t="str">
        <f>IF(I20&gt;0,TEXT(SUMPRODUCT(($E$3:$E$54=$E20)*($K20&lt;$K$3:$K$54))+1,"00"),"")</f>
        <v>02</v>
      </c>
      <c r="B20" s="7" t="s">
        <v>56</v>
      </c>
      <c r="C20" s="7" t="s">
        <v>57</v>
      </c>
      <c r="D20" s="9" t="s">
        <v>38</v>
      </c>
      <c r="E20" s="7" t="s">
        <v>55</v>
      </c>
      <c r="F20" s="7" t="s">
        <v>31</v>
      </c>
      <c r="G20" s="7">
        <v>49.7</v>
      </c>
      <c r="H20" s="7">
        <f t="shared" si="0"/>
        <v>24.85</v>
      </c>
      <c r="I20" s="7">
        <v>77.84</v>
      </c>
      <c r="J20" s="13">
        <f t="shared" si="1"/>
        <v>38.92</v>
      </c>
      <c r="K20" s="13">
        <f t="shared" si="2"/>
        <v>63.77</v>
      </c>
      <c r="L20" s="7" t="str">
        <f t="shared" si="3"/>
        <v/>
      </c>
    </row>
    <row r="21" ht="19" customHeight="1" spans="1:12">
      <c r="A21" s="7" t="str">
        <f>IF(I21&gt;0,TEXT(SUMPRODUCT(($E$3:$E$54=$E21)*($K21&lt;$K$3:$K$54))+1,"00"),"")</f>
        <v>03</v>
      </c>
      <c r="B21" s="7" t="s">
        <v>58</v>
      </c>
      <c r="C21" s="7" t="s">
        <v>59</v>
      </c>
      <c r="D21" s="10" t="s">
        <v>38</v>
      </c>
      <c r="E21" s="7" t="s">
        <v>55</v>
      </c>
      <c r="F21" s="7" t="s">
        <v>31</v>
      </c>
      <c r="G21" s="7">
        <v>50</v>
      </c>
      <c r="H21" s="7">
        <f t="shared" si="0"/>
        <v>25</v>
      </c>
      <c r="I21" s="7">
        <v>72.66</v>
      </c>
      <c r="J21" s="13">
        <f t="shared" si="1"/>
        <v>36.33</v>
      </c>
      <c r="K21" s="13">
        <f t="shared" si="2"/>
        <v>61.33</v>
      </c>
      <c r="L21" s="7" t="str">
        <f t="shared" si="3"/>
        <v/>
      </c>
    </row>
    <row r="22" ht="19" customHeight="1" spans="1:12">
      <c r="A22" s="7" t="str">
        <f>IF(I22&gt;0,TEXT(SUMPRODUCT(($E$3:$E$54=$E22)*($K22&lt;$K$3:$K$54))+1,"00"),"")</f>
        <v>01</v>
      </c>
      <c r="B22" s="7" t="s">
        <v>60</v>
      </c>
      <c r="C22" s="7" t="s">
        <v>61</v>
      </c>
      <c r="D22" s="8" t="s">
        <v>62</v>
      </c>
      <c r="E22" s="7" t="s">
        <v>63</v>
      </c>
      <c r="F22" s="7" t="s">
        <v>17</v>
      </c>
      <c r="G22" s="7">
        <v>68</v>
      </c>
      <c r="H22" s="7">
        <f t="shared" si="0"/>
        <v>34</v>
      </c>
      <c r="I22" s="7">
        <v>83.66</v>
      </c>
      <c r="J22" s="13">
        <f t="shared" si="1"/>
        <v>41.83</v>
      </c>
      <c r="K22" s="13">
        <f t="shared" si="2"/>
        <v>75.83</v>
      </c>
      <c r="L22" s="7" t="str">
        <f t="shared" si="3"/>
        <v/>
      </c>
    </row>
    <row r="23" ht="19" customHeight="1" spans="1:12">
      <c r="A23" s="7" t="str">
        <f>IF(I23&gt;0,TEXT(SUMPRODUCT(($E$3:$E$54=$E23)*($K23&lt;$K$3:$K$54))+1,"00"),"")</f>
        <v>02</v>
      </c>
      <c r="B23" s="7" t="s">
        <v>64</v>
      </c>
      <c r="C23" s="7" t="s">
        <v>65</v>
      </c>
      <c r="D23" s="9" t="s">
        <v>62</v>
      </c>
      <c r="E23" s="7" t="s">
        <v>63</v>
      </c>
      <c r="F23" s="7" t="s">
        <v>17</v>
      </c>
      <c r="G23" s="7">
        <v>67.8</v>
      </c>
      <c r="H23" s="7">
        <f t="shared" si="0"/>
        <v>33.9</v>
      </c>
      <c r="I23" s="7">
        <v>80.46</v>
      </c>
      <c r="J23" s="13">
        <f t="shared" si="1"/>
        <v>40.23</v>
      </c>
      <c r="K23" s="13">
        <f t="shared" si="2"/>
        <v>74.13</v>
      </c>
      <c r="L23" s="7" t="str">
        <f t="shared" si="3"/>
        <v/>
      </c>
    </row>
    <row r="24" ht="19" customHeight="1" spans="1:12">
      <c r="A24" s="7" t="str">
        <f>IF(I24&gt;0,TEXT(SUMPRODUCT(($E$3:$E$54=$E24)*($K24&lt;$K$3:$K$54))+1,"00"),"")</f>
        <v>03</v>
      </c>
      <c r="B24" s="7" t="s">
        <v>66</v>
      </c>
      <c r="C24" s="7" t="s">
        <v>67</v>
      </c>
      <c r="D24" s="9" t="s">
        <v>62</v>
      </c>
      <c r="E24" s="7" t="s">
        <v>63</v>
      </c>
      <c r="F24" s="7" t="s">
        <v>17</v>
      </c>
      <c r="G24" s="7">
        <v>63.8</v>
      </c>
      <c r="H24" s="7">
        <f t="shared" si="0"/>
        <v>31.9</v>
      </c>
      <c r="I24" s="7">
        <v>83.22</v>
      </c>
      <c r="J24" s="13">
        <f t="shared" si="1"/>
        <v>41.61</v>
      </c>
      <c r="K24" s="13">
        <f t="shared" si="2"/>
        <v>73.51</v>
      </c>
      <c r="L24" s="7" t="str">
        <f t="shared" si="3"/>
        <v/>
      </c>
    </row>
    <row r="25" ht="19" customHeight="1" spans="1:12">
      <c r="A25" s="7" t="str">
        <f>IF(I25&gt;0,TEXT(SUMPRODUCT(($E$3:$E$54=$E25)*($K25&lt;$K$3:$K$54))+1,"00"),"")</f>
        <v>04</v>
      </c>
      <c r="B25" s="7" t="s">
        <v>68</v>
      </c>
      <c r="C25" s="7" t="s">
        <v>69</v>
      </c>
      <c r="D25" s="9" t="s">
        <v>62</v>
      </c>
      <c r="E25" s="7" t="s">
        <v>63</v>
      </c>
      <c r="F25" s="7" t="s">
        <v>17</v>
      </c>
      <c r="G25" s="7">
        <v>63.8</v>
      </c>
      <c r="H25" s="7">
        <f t="shared" si="0"/>
        <v>31.9</v>
      </c>
      <c r="I25" s="7">
        <v>80.44</v>
      </c>
      <c r="J25" s="13">
        <f t="shared" si="1"/>
        <v>40.22</v>
      </c>
      <c r="K25" s="13">
        <f t="shared" si="2"/>
        <v>72.12</v>
      </c>
      <c r="L25" s="7" t="str">
        <f t="shared" si="3"/>
        <v/>
      </c>
    </row>
    <row r="26" ht="19" customHeight="1" spans="1:12">
      <c r="A26" s="7" t="str">
        <f>IF(I26&gt;0,TEXT(SUMPRODUCT(($E$3:$E$54=$E26)*($K26&lt;$K$3:$K$54))+1,"00"),"")</f>
        <v>05</v>
      </c>
      <c r="B26" s="7" t="s">
        <v>70</v>
      </c>
      <c r="C26" s="7" t="s">
        <v>71</v>
      </c>
      <c r="D26" s="9" t="s">
        <v>62</v>
      </c>
      <c r="E26" s="7" t="s">
        <v>63</v>
      </c>
      <c r="F26" s="7" t="s">
        <v>17</v>
      </c>
      <c r="G26" s="7">
        <v>64.7</v>
      </c>
      <c r="H26" s="7">
        <f t="shared" si="0"/>
        <v>32.35</v>
      </c>
      <c r="I26" s="7">
        <v>76.64</v>
      </c>
      <c r="J26" s="13">
        <f t="shared" si="1"/>
        <v>38.32</v>
      </c>
      <c r="K26" s="13">
        <f t="shared" si="2"/>
        <v>70.67</v>
      </c>
      <c r="L26" s="7" t="str">
        <f t="shared" si="3"/>
        <v/>
      </c>
    </row>
    <row r="27" ht="19" customHeight="1" spans="1:12">
      <c r="A27" s="7" t="str">
        <f>IF(I27&gt;0,TEXT(SUMPRODUCT(($E$3:$E$54=$E27)*($K27&lt;$K$3:$K$54))+1,"00"),"")</f>
        <v/>
      </c>
      <c r="B27" s="7" t="s">
        <v>72</v>
      </c>
      <c r="C27" s="7" t="s">
        <v>73</v>
      </c>
      <c r="D27" s="10" t="s">
        <v>62</v>
      </c>
      <c r="E27" s="7" t="s">
        <v>63</v>
      </c>
      <c r="F27" s="7" t="s">
        <v>17</v>
      </c>
      <c r="G27" s="7">
        <v>68</v>
      </c>
      <c r="H27" s="7">
        <f t="shared" si="0"/>
        <v>34</v>
      </c>
      <c r="I27" s="7"/>
      <c r="J27" s="13" t="str">
        <f t="shared" si="1"/>
        <v/>
      </c>
      <c r="K27" s="13">
        <f t="shared" si="2"/>
        <v>0</v>
      </c>
      <c r="L27" s="7" t="str">
        <f t="shared" si="3"/>
        <v>面试缺考</v>
      </c>
    </row>
    <row r="28" ht="19" customHeight="1" spans="1:12">
      <c r="A28" s="7" t="str">
        <f>IF(I28&gt;0,TEXT(SUMPRODUCT(($E$3:$E$54=$E28)*($K28&lt;$K$3:$K$54))+1,"00"),"")</f>
        <v>01</v>
      </c>
      <c r="B28" s="7" t="s">
        <v>74</v>
      </c>
      <c r="C28" s="7" t="s">
        <v>75</v>
      </c>
      <c r="D28" s="8" t="s">
        <v>76</v>
      </c>
      <c r="E28" s="7" t="s">
        <v>77</v>
      </c>
      <c r="F28" s="7" t="s">
        <v>31</v>
      </c>
      <c r="G28" s="7">
        <v>67.3</v>
      </c>
      <c r="H28" s="7">
        <f t="shared" si="0"/>
        <v>33.65</v>
      </c>
      <c r="I28" s="7">
        <v>83.26</v>
      </c>
      <c r="J28" s="13">
        <f t="shared" si="1"/>
        <v>41.63</v>
      </c>
      <c r="K28" s="13">
        <f t="shared" si="2"/>
        <v>75.28</v>
      </c>
      <c r="L28" s="7" t="str">
        <f t="shared" si="3"/>
        <v/>
      </c>
    </row>
    <row r="29" ht="19" customHeight="1" spans="1:12">
      <c r="A29" s="7" t="str">
        <f>IF(I29&gt;0,TEXT(SUMPRODUCT(($E$3:$E$54=$E29)*($K29&lt;$K$3:$K$54))+1,"00"),"")</f>
        <v>02</v>
      </c>
      <c r="B29" s="7" t="s">
        <v>78</v>
      </c>
      <c r="C29" s="7" t="s">
        <v>79</v>
      </c>
      <c r="D29" s="9" t="s">
        <v>76</v>
      </c>
      <c r="E29" s="7" t="s">
        <v>77</v>
      </c>
      <c r="F29" s="7" t="s">
        <v>31</v>
      </c>
      <c r="G29" s="7">
        <v>64.2</v>
      </c>
      <c r="H29" s="7">
        <f t="shared" si="0"/>
        <v>32.1</v>
      </c>
      <c r="I29" s="7">
        <v>83.84</v>
      </c>
      <c r="J29" s="13">
        <f t="shared" si="1"/>
        <v>41.92</v>
      </c>
      <c r="K29" s="13">
        <f t="shared" si="2"/>
        <v>74.02</v>
      </c>
      <c r="L29" s="7" t="str">
        <f t="shared" si="3"/>
        <v/>
      </c>
    </row>
    <row r="30" ht="19" customHeight="1" spans="1:12">
      <c r="A30" s="7" t="str">
        <f>IF(I30&gt;0,TEXT(SUMPRODUCT(($E$3:$E$54=$E30)*($K30&lt;$K$3:$K$54))+1,"00"),"")</f>
        <v>03</v>
      </c>
      <c r="B30" s="7" t="s">
        <v>80</v>
      </c>
      <c r="C30" s="7" t="s">
        <v>81</v>
      </c>
      <c r="D30" s="10" t="s">
        <v>76</v>
      </c>
      <c r="E30" s="7" t="s">
        <v>77</v>
      </c>
      <c r="F30" s="7" t="s">
        <v>31</v>
      </c>
      <c r="G30" s="7">
        <v>62.8</v>
      </c>
      <c r="H30" s="7">
        <f t="shared" si="0"/>
        <v>31.4</v>
      </c>
      <c r="I30" s="7">
        <v>84.24</v>
      </c>
      <c r="J30" s="13">
        <f t="shared" si="1"/>
        <v>42.12</v>
      </c>
      <c r="K30" s="13">
        <f t="shared" si="2"/>
        <v>73.52</v>
      </c>
      <c r="L30" s="7" t="str">
        <f t="shared" si="3"/>
        <v/>
      </c>
    </row>
    <row r="31" ht="19" customHeight="1" spans="1:12">
      <c r="A31" s="7" t="str">
        <f>IF(I31&gt;0,TEXT(SUMPRODUCT(($E$3:$E$54=$E31)*($K31&lt;$K$3:$K$54))+1,"00"),"")</f>
        <v>01</v>
      </c>
      <c r="B31" s="7" t="s">
        <v>82</v>
      </c>
      <c r="C31" s="7" t="s">
        <v>83</v>
      </c>
      <c r="D31" s="8" t="s">
        <v>84</v>
      </c>
      <c r="E31" s="7" t="s">
        <v>85</v>
      </c>
      <c r="F31" s="7" t="s">
        <v>86</v>
      </c>
      <c r="G31" s="7">
        <v>72.7</v>
      </c>
      <c r="H31" s="7">
        <f t="shared" si="0"/>
        <v>36.35</v>
      </c>
      <c r="I31" s="7">
        <v>81.42</v>
      </c>
      <c r="J31" s="13">
        <f t="shared" si="1"/>
        <v>40.71</v>
      </c>
      <c r="K31" s="13">
        <f t="shared" si="2"/>
        <v>77.06</v>
      </c>
      <c r="L31" s="7" t="str">
        <f t="shared" si="3"/>
        <v/>
      </c>
    </row>
    <row r="32" ht="19" customHeight="1" spans="1:12">
      <c r="A32" s="7" t="str">
        <f>IF(I32&gt;0,TEXT(SUMPRODUCT(($E$3:$E$54=$E32)*($K32&lt;$K$3:$K$54))+1,"00"),"")</f>
        <v>02</v>
      </c>
      <c r="B32" s="7" t="s">
        <v>87</v>
      </c>
      <c r="C32" s="7" t="s">
        <v>88</v>
      </c>
      <c r="D32" s="9" t="s">
        <v>84</v>
      </c>
      <c r="E32" s="7" t="s">
        <v>85</v>
      </c>
      <c r="F32" s="7" t="s">
        <v>86</v>
      </c>
      <c r="G32" s="7">
        <v>71.5</v>
      </c>
      <c r="H32" s="7">
        <f t="shared" si="0"/>
        <v>35.75</v>
      </c>
      <c r="I32" s="7">
        <v>82.44</v>
      </c>
      <c r="J32" s="13">
        <f t="shared" si="1"/>
        <v>41.22</v>
      </c>
      <c r="K32" s="13">
        <f t="shared" si="2"/>
        <v>76.97</v>
      </c>
      <c r="L32" s="7" t="str">
        <f t="shared" si="3"/>
        <v/>
      </c>
    </row>
    <row r="33" ht="19" customHeight="1" spans="1:12">
      <c r="A33" s="7" t="str">
        <f>IF(I33&gt;0,TEXT(SUMPRODUCT(($E$3:$E$54=$E33)*($K33&lt;$K$3:$K$54))+1,"00"),"")</f>
        <v>03</v>
      </c>
      <c r="B33" s="7" t="s">
        <v>89</v>
      </c>
      <c r="C33" s="7" t="s">
        <v>90</v>
      </c>
      <c r="D33" s="9" t="s">
        <v>84</v>
      </c>
      <c r="E33" s="7" t="s">
        <v>85</v>
      </c>
      <c r="F33" s="7" t="s">
        <v>86</v>
      </c>
      <c r="G33" s="7">
        <v>66.9</v>
      </c>
      <c r="H33" s="7">
        <f t="shared" si="0"/>
        <v>33.45</v>
      </c>
      <c r="I33" s="7">
        <v>86.24</v>
      </c>
      <c r="J33" s="13">
        <f t="shared" si="1"/>
        <v>43.12</v>
      </c>
      <c r="K33" s="13">
        <f t="shared" si="2"/>
        <v>76.57</v>
      </c>
      <c r="L33" s="7" t="str">
        <f t="shared" si="3"/>
        <v/>
      </c>
    </row>
    <row r="34" ht="19" customHeight="1" spans="1:12">
      <c r="A34" s="7" t="str">
        <f>IF(I34&gt;0,TEXT(SUMPRODUCT(($E$3:$E$54=$E34)*($K34&lt;$K$3:$K$54))+1,"00"),"")</f>
        <v>04</v>
      </c>
      <c r="B34" s="7" t="s">
        <v>91</v>
      </c>
      <c r="C34" s="7" t="s">
        <v>92</v>
      </c>
      <c r="D34" s="9" t="s">
        <v>84</v>
      </c>
      <c r="E34" s="7" t="s">
        <v>85</v>
      </c>
      <c r="F34" s="7" t="s">
        <v>86</v>
      </c>
      <c r="G34" s="7">
        <v>67</v>
      </c>
      <c r="H34" s="7">
        <f t="shared" si="0"/>
        <v>33.5</v>
      </c>
      <c r="I34" s="7">
        <v>85.42</v>
      </c>
      <c r="J34" s="13">
        <f t="shared" si="1"/>
        <v>42.71</v>
      </c>
      <c r="K34" s="13">
        <f t="shared" si="2"/>
        <v>76.21</v>
      </c>
      <c r="L34" s="7" t="str">
        <f t="shared" si="3"/>
        <v/>
      </c>
    </row>
    <row r="35" ht="19" customHeight="1" spans="1:12">
      <c r="A35" s="7" t="str">
        <f>IF(I35&gt;0,TEXT(SUMPRODUCT(($E$3:$E$54=$E35)*($K35&lt;$K$3:$K$54))+1,"00"),"")</f>
        <v>05</v>
      </c>
      <c r="B35" s="7" t="s">
        <v>93</v>
      </c>
      <c r="C35" s="7" t="s">
        <v>94</v>
      </c>
      <c r="D35" s="9" t="s">
        <v>84</v>
      </c>
      <c r="E35" s="7" t="s">
        <v>85</v>
      </c>
      <c r="F35" s="7" t="s">
        <v>86</v>
      </c>
      <c r="G35" s="7">
        <v>67.1</v>
      </c>
      <c r="H35" s="7">
        <f t="shared" si="0"/>
        <v>33.55</v>
      </c>
      <c r="I35" s="7">
        <v>83.86</v>
      </c>
      <c r="J35" s="13">
        <f t="shared" si="1"/>
        <v>41.93</v>
      </c>
      <c r="K35" s="13">
        <f t="shared" si="2"/>
        <v>75.48</v>
      </c>
      <c r="L35" s="7" t="str">
        <f t="shared" si="3"/>
        <v/>
      </c>
    </row>
    <row r="36" ht="19" customHeight="1" spans="1:12">
      <c r="A36" s="7" t="str">
        <f>IF(I36&gt;0,TEXT(SUMPRODUCT(($E$3:$E$54=$E36)*($K36&lt;$K$3:$K$54))+1,"00"),"")</f>
        <v>06</v>
      </c>
      <c r="B36" s="7" t="s">
        <v>95</v>
      </c>
      <c r="C36" s="7" t="s">
        <v>96</v>
      </c>
      <c r="D36" s="9" t="s">
        <v>84</v>
      </c>
      <c r="E36" s="7" t="s">
        <v>85</v>
      </c>
      <c r="F36" s="7" t="s">
        <v>86</v>
      </c>
      <c r="G36" s="7">
        <v>65</v>
      </c>
      <c r="H36" s="7">
        <f t="shared" si="0"/>
        <v>32.5</v>
      </c>
      <c r="I36" s="7">
        <v>84.84</v>
      </c>
      <c r="J36" s="13">
        <f t="shared" si="1"/>
        <v>42.42</v>
      </c>
      <c r="K36" s="13">
        <f t="shared" si="2"/>
        <v>74.92</v>
      </c>
      <c r="L36" s="7" t="str">
        <f t="shared" si="3"/>
        <v/>
      </c>
    </row>
    <row r="37" ht="19" customHeight="1" spans="1:12">
      <c r="A37" s="7" t="str">
        <f>IF(I37&gt;0,TEXT(SUMPRODUCT(($E$3:$E$54=$E37)*($K37&lt;$K$3:$K$54))+1,"00"),"")</f>
        <v>07</v>
      </c>
      <c r="B37" s="7" t="s">
        <v>97</v>
      </c>
      <c r="C37" s="7" t="s">
        <v>98</v>
      </c>
      <c r="D37" s="9" t="s">
        <v>84</v>
      </c>
      <c r="E37" s="7" t="s">
        <v>85</v>
      </c>
      <c r="F37" s="7" t="s">
        <v>86</v>
      </c>
      <c r="G37" s="7">
        <v>65.7</v>
      </c>
      <c r="H37" s="7">
        <f t="shared" si="0"/>
        <v>32.85</v>
      </c>
      <c r="I37" s="7">
        <v>83.64</v>
      </c>
      <c r="J37" s="13">
        <f t="shared" si="1"/>
        <v>41.82</v>
      </c>
      <c r="K37" s="13">
        <f t="shared" si="2"/>
        <v>74.67</v>
      </c>
      <c r="L37" s="7" t="str">
        <f t="shared" si="3"/>
        <v/>
      </c>
    </row>
    <row r="38" ht="19" customHeight="1" spans="1:12">
      <c r="A38" s="7" t="str">
        <f>IF(I38&gt;0,TEXT(SUMPRODUCT(($E$3:$E$54=$E38)*($K38&lt;$K$3:$K$54))+1,"00"),"")</f>
        <v>08</v>
      </c>
      <c r="B38" s="7" t="s">
        <v>99</v>
      </c>
      <c r="C38" s="7" t="s">
        <v>100</v>
      </c>
      <c r="D38" s="9" t="s">
        <v>84</v>
      </c>
      <c r="E38" s="7" t="s">
        <v>85</v>
      </c>
      <c r="F38" s="7" t="s">
        <v>86</v>
      </c>
      <c r="G38" s="7">
        <v>64.9</v>
      </c>
      <c r="H38" s="7">
        <f t="shared" si="0"/>
        <v>32.45</v>
      </c>
      <c r="I38" s="7">
        <v>84.02</v>
      </c>
      <c r="J38" s="13">
        <f t="shared" si="1"/>
        <v>42.01</v>
      </c>
      <c r="K38" s="13">
        <f t="shared" si="2"/>
        <v>74.46</v>
      </c>
      <c r="L38" s="7" t="str">
        <f t="shared" si="3"/>
        <v/>
      </c>
    </row>
    <row r="39" ht="19" customHeight="1" spans="1:12">
      <c r="A39" s="7" t="str">
        <f>IF(I39&gt;0,TEXT(SUMPRODUCT(($E$3:$E$54=$E39)*($K39&lt;$K$3:$K$54))+1,"00"),"")</f>
        <v>09</v>
      </c>
      <c r="B39" s="7" t="s">
        <v>101</v>
      </c>
      <c r="C39" s="7" t="s">
        <v>102</v>
      </c>
      <c r="D39" s="9" t="s">
        <v>84</v>
      </c>
      <c r="E39" s="7" t="s">
        <v>85</v>
      </c>
      <c r="F39" s="7" t="s">
        <v>86</v>
      </c>
      <c r="G39" s="7">
        <v>66.5</v>
      </c>
      <c r="H39" s="7">
        <f t="shared" si="0"/>
        <v>33.25</v>
      </c>
      <c r="I39" s="7">
        <v>82.06</v>
      </c>
      <c r="J39" s="13">
        <f t="shared" si="1"/>
        <v>41.03</v>
      </c>
      <c r="K39" s="13">
        <f t="shared" si="2"/>
        <v>74.28</v>
      </c>
      <c r="L39" s="7" t="str">
        <f t="shared" si="3"/>
        <v/>
      </c>
    </row>
    <row r="40" ht="19" customHeight="1" spans="1:12">
      <c r="A40" s="7" t="str">
        <f>IF(I40&gt;0,TEXT(SUMPRODUCT(($E$3:$E$54=$E40)*($K40&lt;$K$3:$K$54))+1,"00"),"")</f>
        <v>10</v>
      </c>
      <c r="B40" s="7" t="s">
        <v>103</v>
      </c>
      <c r="C40" s="7" t="s">
        <v>104</v>
      </c>
      <c r="D40" s="9" t="s">
        <v>84</v>
      </c>
      <c r="E40" s="7" t="s">
        <v>85</v>
      </c>
      <c r="F40" s="7" t="s">
        <v>86</v>
      </c>
      <c r="G40" s="7">
        <v>66.9</v>
      </c>
      <c r="H40" s="7">
        <f t="shared" si="0"/>
        <v>33.45</v>
      </c>
      <c r="I40" s="7">
        <v>81.64</v>
      </c>
      <c r="J40" s="13">
        <f t="shared" si="1"/>
        <v>40.82</v>
      </c>
      <c r="K40" s="13">
        <f t="shared" si="2"/>
        <v>74.27</v>
      </c>
      <c r="L40" s="7" t="str">
        <f t="shared" si="3"/>
        <v/>
      </c>
    </row>
    <row r="41" ht="19" customHeight="1" spans="1:12">
      <c r="A41" s="7" t="str">
        <f>IF(I41&gt;0,TEXT(SUMPRODUCT(($E$3:$E$54=$E41)*($K41&lt;$K$3:$K$54))+1,"00"),"")</f>
        <v>11</v>
      </c>
      <c r="B41" s="7" t="s">
        <v>105</v>
      </c>
      <c r="C41" s="7" t="s">
        <v>106</v>
      </c>
      <c r="D41" s="9" t="s">
        <v>84</v>
      </c>
      <c r="E41" s="7" t="s">
        <v>85</v>
      </c>
      <c r="F41" s="7" t="s">
        <v>86</v>
      </c>
      <c r="G41" s="7">
        <v>65.7</v>
      </c>
      <c r="H41" s="7">
        <f t="shared" si="0"/>
        <v>32.85</v>
      </c>
      <c r="I41" s="7">
        <v>82.2</v>
      </c>
      <c r="J41" s="13">
        <f t="shared" si="1"/>
        <v>41.1</v>
      </c>
      <c r="K41" s="13">
        <f t="shared" si="2"/>
        <v>73.95</v>
      </c>
      <c r="L41" s="7" t="str">
        <f t="shared" si="3"/>
        <v/>
      </c>
    </row>
    <row r="42" ht="19" customHeight="1" spans="1:12">
      <c r="A42" s="7" t="str">
        <f>IF(I42&gt;0,TEXT(SUMPRODUCT(($E$3:$E$54=$E42)*($K42&lt;$K$3:$K$54))+1,"00"),"")</f>
        <v>12</v>
      </c>
      <c r="B42" s="7" t="s">
        <v>107</v>
      </c>
      <c r="C42" s="7" t="s">
        <v>108</v>
      </c>
      <c r="D42" s="9" t="s">
        <v>84</v>
      </c>
      <c r="E42" s="7" t="s">
        <v>85</v>
      </c>
      <c r="F42" s="7" t="s">
        <v>86</v>
      </c>
      <c r="G42" s="7">
        <v>66.2</v>
      </c>
      <c r="H42" s="7">
        <f t="shared" si="0"/>
        <v>33.1</v>
      </c>
      <c r="I42" s="7">
        <v>78.26</v>
      </c>
      <c r="J42" s="13">
        <f t="shared" si="1"/>
        <v>39.13</v>
      </c>
      <c r="K42" s="13">
        <f t="shared" si="2"/>
        <v>72.23</v>
      </c>
      <c r="L42" s="7" t="str">
        <f t="shared" si="3"/>
        <v/>
      </c>
    </row>
    <row r="43" ht="19" customHeight="1" spans="1:12">
      <c r="A43" s="7" t="str">
        <f>IF(I43&gt;0,TEXT(SUMPRODUCT(($E$3:$E$54=$E43)*($K43&lt;$K$3:$K$54))+1,"00"),"")</f>
        <v>01</v>
      </c>
      <c r="B43" s="7" t="s">
        <v>109</v>
      </c>
      <c r="C43" s="7" t="s">
        <v>110</v>
      </c>
      <c r="D43" s="8" t="s">
        <v>111</v>
      </c>
      <c r="E43" s="7" t="s">
        <v>112</v>
      </c>
      <c r="F43" s="7" t="s">
        <v>17</v>
      </c>
      <c r="G43" s="7">
        <v>75.7</v>
      </c>
      <c r="H43" s="7">
        <f t="shared" si="0"/>
        <v>37.85</v>
      </c>
      <c r="I43" s="7">
        <v>85.62</v>
      </c>
      <c r="J43" s="13">
        <f t="shared" si="1"/>
        <v>42.81</v>
      </c>
      <c r="K43" s="13">
        <f t="shared" si="2"/>
        <v>80.66</v>
      </c>
      <c r="L43" s="7" t="str">
        <f t="shared" si="3"/>
        <v/>
      </c>
    </row>
    <row r="44" ht="19" customHeight="1" spans="1:12">
      <c r="A44" s="7" t="str">
        <f>IF(I44&gt;0,TEXT(SUMPRODUCT(($E$3:$E$54=$E44)*($K44&lt;$K$3:$K$54))+1,"00"),"")</f>
        <v>02</v>
      </c>
      <c r="B44" s="7" t="s">
        <v>113</v>
      </c>
      <c r="C44" s="7" t="s">
        <v>114</v>
      </c>
      <c r="D44" s="9" t="s">
        <v>111</v>
      </c>
      <c r="E44" s="7" t="s">
        <v>112</v>
      </c>
      <c r="F44" s="7" t="s">
        <v>17</v>
      </c>
      <c r="G44" s="7">
        <v>72.4</v>
      </c>
      <c r="H44" s="7">
        <f t="shared" si="0"/>
        <v>36.2</v>
      </c>
      <c r="I44" s="7">
        <v>82.04</v>
      </c>
      <c r="J44" s="13">
        <f t="shared" si="1"/>
        <v>41.02</v>
      </c>
      <c r="K44" s="13">
        <f t="shared" si="2"/>
        <v>77.22</v>
      </c>
      <c r="L44" s="7" t="str">
        <f t="shared" si="3"/>
        <v/>
      </c>
    </row>
    <row r="45" ht="19" customHeight="1" spans="1:12">
      <c r="A45" s="7" t="str">
        <f>IF(I45&gt;0,TEXT(SUMPRODUCT(($E$3:$E$54=$E45)*($K45&lt;$K$3:$K$54))+1,"00"),"")</f>
        <v>03</v>
      </c>
      <c r="B45" s="7" t="s">
        <v>115</v>
      </c>
      <c r="C45" s="7" t="s">
        <v>116</v>
      </c>
      <c r="D45" s="9" t="s">
        <v>111</v>
      </c>
      <c r="E45" s="7" t="s">
        <v>112</v>
      </c>
      <c r="F45" s="7" t="s">
        <v>17</v>
      </c>
      <c r="G45" s="7">
        <v>63.1</v>
      </c>
      <c r="H45" s="7">
        <f t="shared" si="0"/>
        <v>31.55</v>
      </c>
      <c r="I45" s="7">
        <v>85.06</v>
      </c>
      <c r="J45" s="13">
        <f t="shared" si="1"/>
        <v>42.53</v>
      </c>
      <c r="K45" s="13">
        <f t="shared" si="2"/>
        <v>74.08</v>
      </c>
      <c r="L45" s="7" t="str">
        <f t="shared" si="3"/>
        <v/>
      </c>
    </row>
    <row r="46" ht="19" customHeight="1" spans="1:12">
      <c r="A46" s="7" t="str">
        <f>IF(I46&gt;0,TEXT(SUMPRODUCT(($E$3:$E$54=$E46)*($K46&lt;$K$3:$K$54))+1,"00"),"")</f>
        <v>04</v>
      </c>
      <c r="B46" s="7" t="s">
        <v>117</v>
      </c>
      <c r="C46" s="7" t="s">
        <v>118</v>
      </c>
      <c r="D46" s="9" t="s">
        <v>111</v>
      </c>
      <c r="E46" s="7" t="s">
        <v>112</v>
      </c>
      <c r="F46" s="7" t="s">
        <v>17</v>
      </c>
      <c r="G46" s="7">
        <v>63.5</v>
      </c>
      <c r="H46" s="7">
        <f t="shared" si="0"/>
        <v>31.75</v>
      </c>
      <c r="I46" s="7">
        <v>83.44</v>
      </c>
      <c r="J46" s="13">
        <f t="shared" si="1"/>
        <v>41.72</v>
      </c>
      <c r="K46" s="13">
        <f t="shared" si="2"/>
        <v>73.47</v>
      </c>
      <c r="L46" s="7" t="str">
        <f t="shared" si="3"/>
        <v/>
      </c>
    </row>
    <row r="47" ht="19" customHeight="1" spans="1:12">
      <c r="A47" s="7" t="str">
        <f>IF(I47&gt;0,TEXT(SUMPRODUCT(($E$3:$E$54=$E47)*($K47&lt;$K$3:$K$54))+1,"00"),"")</f>
        <v/>
      </c>
      <c r="B47" s="7" t="s">
        <v>119</v>
      </c>
      <c r="C47" s="7" t="s">
        <v>120</v>
      </c>
      <c r="D47" s="9" t="s">
        <v>111</v>
      </c>
      <c r="E47" s="7" t="s">
        <v>112</v>
      </c>
      <c r="F47" s="7" t="s">
        <v>17</v>
      </c>
      <c r="G47" s="7">
        <v>65.2</v>
      </c>
      <c r="H47" s="7">
        <f t="shared" si="0"/>
        <v>32.6</v>
      </c>
      <c r="I47" s="7"/>
      <c r="J47" s="13" t="str">
        <f t="shared" si="1"/>
        <v/>
      </c>
      <c r="K47" s="13">
        <f t="shared" si="2"/>
        <v>0</v>
      </c>
      <c r="L47" s="7" t="str">
        <f t="shared" si="3"/>
        <v>面试缺考</v>
      </c>
    </row>
    <row r="48" ht="19" customHeight="1" spans="1:12">
      <c r="A48" s="7" t="str">
        <f>IF(I48&gt;0,TEXT(SUMPRODUCT(($E$3:$E$54=$E48)*($K48&lt;$K$3:$K$54))+1,"00"),"")</f>
        <v/>
      </c>
      <c r="B48" s="7" t="s">
        <v>121</v>
      </c>
      <c r="C48" s="7" t="s">
        <v>122</v>
      </c>
      <c r="D48" s="10" t="s">
        <v>111</v>
      </c>
      <c r="E48" s="7" t="s">
        <v>112</v>
      </c>
      <c r="F48" s="7" t="s">
        <v>17</v>
      </c>
      <c r="G48" s="7">
        <v>63</v>
      </c>
      <c r="H48" s="7">
        <f t="shared" si="0"/>
        <v>31.5</v>
      </c>
      <c r="I48" s="7"/>
      <c r="J48" s="13" t="str">
        <f t="shared" si="1"/>
        <v/>
      </c>
      <c r="K48" s="13">
        <f t="shared" si="2"/>
        <v>0</v>
      </c>
      <c r="L48" s="7" t="str">
        <f t="shared" si="3"/>
        <v>面试缺考</v>
      </c>
    </row>
    <row r="49" ht="19" customHeight="1" spans="1:12">
      <c r="A49" s="7" t="str">
        <f>IF(I49&gt;0,TEXT(SUMPRODUCT(($E$3:$E$54=$E49)*($K49&lt;$K$3:$K$54))+1,"00"),"")</f>
        <v>01</v>
      </c>
      <c r="B49" s="7" t="s">
        <v>123</v>
      </c>
      <c r="C49" s="7" t="s">
        <v>124</v>
      </c>
      <c r="D49" s="8" t="s">
        <v>125</v>
      </c>
      <c r="E49" s="7" t="s">
        <v>126</v>
      </c>
      <c r="F49" s="7" t="s">
        <v>17</v>
      </c>
      <c r="G49" s="7">
        <v>69.6</v>
      </c>
      <c r="H49" s="7">
        <f t="shared" si="0"/>
        <v>34.8</v>
      </c>
      <c r="I49" s="7">
        <v>85.84</v>
      </c>
      <c r="J49" s="13">
        <f t="shared" si="1"/>
        <v>42.92</v>
      </c>
      <c r="K49" s="13">
        <f t="shared" si="2"/>
        <v>77.72</v>
      </c>
      <c r="L49" s="7" t="str">
        <f t="shared" si="3"/>
        <v/>
      </c>
    </row>
    <row r="50" ht="19" customHeight="1" spans="1:12">
      <c r="A50" s="7" t="str">
        <f>IF(I50&gt;0,TEXT(SUMPRODUCT(($E$3:$E$54=$E50)*($K50&lt;$K$3:$K$54))+1,"00"),"")</f>
        <v>02</v>
      </c>
      <c r="B50" s="7" t="s">
        <v>127</v>
      </c>
      <c r="C50" s="7" t="s">
        <v>128</v>
      </c>
      <c r="D50" s="9" t="s">
        <v>125</v>
      </c>
      <c r="E50" s="7" t="s">
        <v>126</v>
      </c>
      <c r="F50" s="7" t="s">
        <v>17</v>
      </c>
      <c r="G50" s="7">
        <v>67.6</v>
      </c>
      <c r="H50" s="7">
        <f t="shared" si="0"/>
        <v>33.8</v>
      </c>
      <c r="I50" s="7">
        <v>87.24</v>
      </c>
      <c r="J50" s="13">
        <f t="shared" si="1"/>
        <v>43.62</v>
      </c>
      <c r="K50" s="13">
        <f t="shared" si="2"/>
        <v>77.42</v>
      </c>
      <c r="L50" s="7" t="str">
        <f t="shared" si="3"/>
        <v/>
      </c>
    </row>
    <row r="51" ht="19" customHeight="1" spans="1:12">
      <c r="A51" s="7" t="str">
        <f>IF(I51&gt;0,TEXT(SUMPRODUCT(($E$3:$E$54=$E51)*($K51&lt;$K$3:$K$54))+1,"00"),"")</f>
        <v>03</v>
      </c>
      <c r="B51" s="7" t="s">
        <v>129</v>
      </c>
      <c r="C51" s="7" t="s">
        <v>130</v>
      </c>
      <c r="D51" s="9" t="s">
        <v>125</v>
      </c>
      <c r="E51" s="7" t="s">
        <v>126</v>
      </c>
      <c r="F51" s="7" t="s">
        <v>17</v>
      </c>
      <c r="G51" s="7">
        <v>71.6</v>
      </c>
      <c r="H51" s="7">
        <f t="shared" si="0"/>
        <v>35.8</v>
      </c>
      <c r="I51" s="7">
        <v>81.46</v>
      </c>
      <c r="J51" s="13">
        <f t="shared" si="1"/>
        <v>40.73</v>
      </c>
      <c r="K51" s="13">
        <f t="shared" si="2"/>
        <v>76.53</v>
      </c>
      <c r="L51" s="7" t="str">
        <f t="shared" si="3"/>
        <v/>
      </c>
    </row>
    <row r="52" ht="19" customHeight="1" spans="1:12">
      <c r="A52" s="7" t="str">
        <f>IF(I52&gt;0,TEXT(SUMPRODUCT(($E$3:$E$54=$E52)*($K52&lt;$K$3:$K$54))+1,"00"),"")</f>
        <v>04</v>
      </c>
      <c r="B52" s="7" t="s">
        <v>131</v>
      </c>
      <c r="C52" s="7" t="s">
        <v>132</v>
      </c>
      <c r="D52" s="9" t="s">
        <v>125</v>
      </c>
      <c r="E52" s="7" t="s">
        <v>126</v>
      </c>
      <c r="F52" s="7" t="s">
        <v>17</v>
      </c>
      <c r="G52" s="7">
        <v>69.6</v>
      </c>
      <c r="H52" s="7">
        <f t="shared" si="0"/>
        <v>34.8</v>
      </c>
      <c r="I52" s="7">
        <v>83.44</v>
      </c>
      <c r="J52" s="13">
        <f t="shared" si="1"/>
        <v>41.72</v>
      </c>
      <c r="K52" s="13">
        <f t="shared" si="2"/>
        <v>76.52</v>
      </c>
      <c r="L52" s="7" t="str">
        <f t="shared" si="3"/>
        <v/>
      </c>
    </row>
    <row r="53" ht="19" customHeight="1" spans="1:12">
      <c r="A53" s="7" t="str">
        <f>IF(I53&gt;0,TEXT(SUMPRODUCT(($E$3:$E$54=$E53)*($K53&lt;$K$3:$K$54))+1,"00"),"")</f>
        <v>05</v>
      </c>
      <c r="B53" s="7" t="s">
        <v>133</v>
      </c>
      <c r="C53" s="7" t="s">
        <v>134</v>
      </c>
      <c r="D53" s="9" t="s">
        <v>125</v>
      </c>
      <c r="E53" s="7" t="s">
        <v>126</v>
      </c>
      <c r="F53" s="7" t="s">
        <v>17</v>
      </c>
      <c r="G53" s="7">
        <v>64.7</v>
      </c>
      <c r="H53" s="7">
        <f t="shared" si="0"/>
        <v>32.35</v>
      </c>
      <c r="I53" s="7">
        <v>85.44</v>
      </c>
      <c r="J53" s="13">
        <f t="shared" si="1"/>
        <v>42.72</v>
      </c>
      <c r="K53" s="13">
        <f t="shared" si="2"/>
        <v>75.07</v>
      </c>
      <c r="L53" s="7" t="str">
        <f t="shared" si="3"/>
        <v/>
      </c>
    </row>
    <row r="54" ht="19" customHeight="1" spans="1:12">
      <c r="A54" s="7" t="str">
        <f>IF(I54&gt;0,TEXT(SUMPRODUCT(($E$3:$E$54=$E54)*($K54&lt;$K$3:$K$54))+1,"00"),"")</f>
        <v/>
      </c>
      <c r="B54" s="7" t="s">
        <v>135</v>
      </c>
      <c r="C54" s="7" t="s">
        <v>136</v>
      </c>
      <c r="D54" s="10" t="s">
        <v>125</v>
      </c>
      <c r="E54" s="7" t="s">
        <v>126</v>
      </c>
      <c r="F54" s="7" t="s">
        <v>17</v>
      </c>
      <c r="G54" s="7">
        <v>75</v>
      </c>
      <c r="H54" s="7">
        <f t="shared" si="0"/>
        <v>37.5</v>
      </c>
      <c r="I54" s="7"/>
      <c r="J54" s="13" t="str">
        <f t="shared" si="1"/>
        <v/>
      </c>
      <c r="K54" s="13">
        <f t="shared" si="2"/>
        <v>0</v>
      </c>
      <c r="L54" s="7" t="str">
        <f t="shared" si="3"/>
        <v>面试缺考</v>
      </c>
    </row>
  </sheetData>
  <sortState ref="A3:L54">
    <sortCondition ref="E3:E54"/>
    <sortCondition ref="K3:K54" descending="1"/>
  </sortState>
  <mergeCells count="1">
    <mergeCell ref="A1:L1"/>
  </mergeCells>
  <printOptions horizontalCentered="1"/>
  <pageMargins left="0.751388888888889" right="0.751388888888889" top="0.826388888888889" bottom="1.10208333333333" header="0.354166666666667" footer="0.511805555555556"/>
  <pageSetup paperSize="9" orientation="landscape" horizontalDpi="600"/>
  <headerFooter>
    <oddFooter>&amp;L报分人：                              登分人：                         监督人：&amp;R第&amp;P页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李浩</cp:lastModifiedBy>
  <dcterms:created xsi:type="dcterms:W3CDTF">2023-06-07T03:35:00Z</dcterms:created>
  <dcterms:modified xsi:type="dcterms:W3CDTF">2023-07-03T01:01:32Z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56192D9AFD7D4CAB8263ED3F72F60053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