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30" windowHeight="11880" activeTab="1"/>
  </bookViews>
  <sheets>
    <sheet name="补助标准统计" sheetId="56" r:id="rId1"/>
    <sheet name="计划上报版" sheetId="55" r:id="rId2"/>
    <sheet name="乡镇汇总" sheetId="52" state="hidden" r:id="rId3"/>
    <sheet name="乡镇汇总 " sheetId="53" r:id="rId4"/>
  </sheets>
  <definedNames>
    <definedName name="_xlnm._FilterDatabase" localSheetId="1" hidden="1">计划上报版!$A$6:$P$247</definedName>
    <definedName name="_xlnm.Print_Titles" localSheetId="1">计划上报版!$2:$5</definedName>
  </definedNames>
  <calcPr calcId="144525"/>
</workbook>
</file>

<file path=xl/sharedStrings.xml><?xml version="1.0" encoding="utf-8"?>
<sst xmlns="http://schemas.openxmlformats.org/spreadsheetml/2006/main" count="2078" uniqueCount="417">
  <si>
    <t>潜江市“四好农村路”升级版项目补助资金表（第一批）</t>
  </si>
  <si>
    <t>序号</t>
  </si>
  <si>
    <t>项目里程</t>
  </si>
  <si>
    <t>项目总投资
（万元）</t>
  </si>
  <si>
    <t>建设标准</t>
  </si>
  <si>
    <t>补助标准</t>
  </si>
  <si>
    <t>补助资金
（万元）</t>
  </si>
  <si>
    <t>补助资金点比</t>
  </si>
  <si>
    <t>备注</t>
  </si>
  <si>
    <t>一</t>
  </si>
  <si>
    <t>20万元/公里</t>
  </si>
  <si>
    <t>50万元/公里</t>
  </si>
  <si>
    <t>80万元/公里</t>
  </si>
  <si>
    <t>二</t>
  </si>
  <si>
    <t>潜江市“四好农村路”升级版项目第一批项目计划表</t>
  </si>
  <si>
    <t>序
号</t>
  </si>
  <si>
    <t>乡镇</t>
  </si>
  <si>
    <t>项目
名称</t>
  </si>
  <si>
    <t>项目
编码</t>
  </si>
  <si>
    <t>起点
桩号</t>
  </si>
  <si>
    <t>止点
桩号</t>
  </si>
  <si>
    <t>里程</t>
  </si>
  <si>
    <t>技术状况</t>
  </si>
  <si>
    <t>类型</t>
  </si>
  <si>
    <t>改造前</t>
  </si>
  <si>
    <t>改造后</t>
  </si>
  <si>
    <t>技术
等级</t>
  </si>
  <si>
    <t>路基
宽度
（米）</t>
  </si>
  <si>
    <t>路面
宽度
（米）</t>
  </si>
  <si>
    <t>合计</t>
  </si>
  <si>
    <r>
      <rPr>
        <sz val="11"/>
        <rFont val="宋体"/>
        <charset val="134"/>
      </rPr>
      <t>高场街道办事处</t>
    </r>
  </si>
  <si>
    <r>
      <rPr>
        <sz val="11"/>
        <rFont val="宋体"/>
        <charset val="134"/>
      </rPr>
      <t>高沙线</t>
    </r>
  </si>
  <si>
    <t>Y085429005</t>
  </si>
  <si>
    <r>
      <rPr>
        <sz val="11"/>
        <rFont val="宋体"/>
        <charset val="134"/>
      </rPr>
      <t>四级</t>
    </r>
  </si>
  <si>
    <r>
      <rPr>
        <sz val="11"/>
        <rFont val="宋体"/>
        <charset val="134"/>
      </rPr>
      <t>沥青路面</t>
    </r>
  </si>
  <si>
    <r>
      <rPr>
        <sz val="11"/>
        <rFont val="宋体"/>
        <charset val="134"/>
      </rPr>
      <t>骨干路网纵三</t>
    </r>
  </si>
  <si>
    <r>
      <rPr>
        <sz val="11"/>
        <rFont val="宋体"/>
        <charset val="134"/>
      </rPr>
      <t>一标</t>
    </r>
  </si>
  <si>
    <r>
      <rPr>
        <sz val="11"/>
        <rFont val="宋体"/>
        <charset val="134"/>
      </rPr>
      <t>韶五六线</t>
    </r>
  </si>
  <si>
    <t>C282429005</t>
  </si>
  <si>
    <r>
      <rPr>
        <sz val="11"/>
        <rFont val="宋体"/>
        <charset val="134"/>
      </rPr>
      <t>公交途径线路</t>
    </r>
  </si>
  <si>
    <r>
      <rPr>
        <sz val="11"/>
        <rFont val="宋体"/>
        <charset val="134"/>
      </rPr>
      <t>农科二线</t>
    </r>
  </si>
  <si>
    <t>CK77429005</t>
  </si>
  <si>
    <r>
      <rPr>
        <sz val="11"/>
        <rFont val="宋体"/>
        <charset val="134"/>
      </rPr>
      <t>农科所</t>
    </r>
  </si>
  <si>
    <r>
      <rPr>
        <sz val="11"/>
        <rFont val="宋体"/>
        <charset val="134"/>
      </rPr>
      <t>广王线</t>
    </r>
  </si>
  <si>
    <t>X056429005</t>
  </si>
  <si>
    <r>
      <rPr>
        <sz val="11"/>
        <rFont val="宋体"/>
        <charset val="134"/>
      </rPr>
      <t>高场与光华连通路</t>
    </r>
  </si>
  <si>
    <r>
      <rPr>
        <sz val="11"/>
        <rFont val="宋体"/>
        <charset val="134"/>
      </rPr>
      <t>三高校线</t>
    </r>
  </si>
  <si>
    <t>C283429005</t>
  </si>
  <si>
    <r>
      <rPr>
        <sz val="11"/>
        <rFont val="宋体"/>
        <charset val="134"/>
      </rPr>
      <t>建制村双车道（高场村）</t>
    </r>
  </si>
  <si>
    <r>
      <rPr>
        <sz val="11"/>
        <rFont val="宋体"/>
        <charset val="134"/>
      </rPr>
      <t>荆高线</t>
    </r>
  </si>
  <si>
    <t>C280429005</t>
  </si>
  <si>
    <r>
      <rPr>
        <sz val="11"/>
        <rFont val="宋体"/>
        <charset val="134"/>
      </rPr>
      <t>三高线</t>
    </r>
  </si>
  <si>
    <t>C284429005</t>
  </si>
  <si>
    <r>
      <rPr>
        <sz val="11"/>
        <rFont val="宋体"/>
        <charset val="134"/>
      </rPr>
      <t>高石碑镇</t>
    </r>
  </si>
  <si>
    <r>
      <rPr>
        <sz val="11"/>
        <rFont val="宋体"/>
        <charset val="134"/>
      </rPr>
      <t>广义线</t>
    </r>
  </si>
  <si>
    <t>X027429005</t>
  </si>
  <si>
    <r>
      <rPr>
        <sz val="11"/>
        <rFont val="宋体"/>
        <charset val="134"/>
      </rPr>
      <t>三级</t>
    </r>
  </si>
  <si>
    <r>
      <rPr>
        <sz val="11"/>
        <rFont val="宋体"/>
        <charset val="134"/>
      </rPr>
      <t>骨干路网横二</t>
    </r>
  </si>
  <si>
    <r>
      <rPr>
        <sz val="11"/>
        <rFont val="宋体"/>
        <charset val="134"/>
      </rPr>
      <t>窄路面加宽</t>
    </r>
  </si>
  <si>
    <r>
      <rPr>
        <sz val="11"/>
        <rFont val="宋体"/>
        <charset val="134"/>
      </rPr>
      <t>三曾线</t>
    </r>
  </si>
  <si>
    <t>Y202429005</t>
  </si>
  <si>
    <r>
      <rPr>
        <sz val="11"/>
        <rFont val="宋体"/>
        <charset val="134"/>
      </rPr>
      <t>灰台蔬菜大观园</t>
    </r>
  </si>
  <si>
    <r>
      <rPr>
        <sz val="11"/>
        <rFont val="宋体"/>
        <charset val="134"/>
      </rPr>
      <t>何广线</t>
    </r>
  </si>
  <si>
    <t>Y040429005</t>
  </si>
  <si>
    <r>
      <rPr>
        <sz val="11"/>
        <rFont val="宋体"/>
        <charset val="134"/>
      </rPr>
      <t>虾农生态农业园</t>
    </r>
  </si>
  <si>
    <r>
      <rPr>
        <sz val="11"/>
        <rFont val="宋体"/>
        <charset val="134"/>
      </rPr>
      <t>戴吕线</t>
    </r>
  </si>
  <si>
    <t>X038429005</t>
  </si>
  <si>
    <r>
      <rPr>
        <sz val="11"/>
        <rFont val="宋体"/>
        <charset val="134"/>
      </rPr>
      <t>荆大线</t>
    </r>
  </si>
  <si>
    <t>Y302429005</t>
  </si>
  <si>
    <r>
      <rPr>
        <sz val="11"/>
        <rFont val="宋体"/>
        <charset val="134"/>
      </rPr>
      <t>来广线</t>
    </r>
  </si>
  <si>
    <t>Y327429005</t>
  </si>
  <si>
    <r>
      <rPr>
        <sz val="11"/>
        <rFont val="宋体"/>
        <charset val="134"/>
      </rPr>
      <t>彭广一线</t>
    </r>
  </si>
  <si>
    <t>Y404429005</t>
  </si>
  <si>
    <r>
      <rPr>
        <sz val="11"/>
        <rFont val="宋体"/>
        <charset val="134"/>
      </rPr>
      <t>长安线</t>
    </r>
  </si>
  <si>
    <t>CJ08429005</t>
  </si>
  <si>
    <r>
      <rPr>
        <sz val="11"/>
        <rFont val="宋体"/>
        <charset val="134"/>
      </rPr>
      <t>荷花月堤民宿村</t>
    </r>
  </si>
  <si>
    <r>
      <rPr>
        <sz val="11"/>
        <rFont val="宋体"/>
        <charset val="134"/>
      </rPr>
      <t>接长安线</t>
    </r>
  </si>
  <si>
    <r>
      <rPr>
        <sz val="11"/>
        <rFont val="宋体"/>
        <charset val="134"/>
      </rPr>
      <t>库外路</t>
    </r>
  </si>
  <si>
    <r>
      <rPr>
        <sz val="11"/>
        <rFont val="宋体"/>
        <charset val="134"/>
      </rPr>
      <t>多伍线</t>
    </r>
  </si>
  <si>
    <t>Y204429005</t>
  </si>
  <si>
    <r>
      <rPr>
        <sz val="11"/>
        <rFont val="宋体"/>
        <charset val="134"/>
      </rPr>
      <t>六五线</t>
    </r>
  </si>
  <si>
    <t>Y266429005</t>
  </si>
  <si>
    <r>
      <rPr>
        <sz val="11"/>
        <rFont val="宋体"/>
        <charset val="134"/>
      </rPr>
      <t>陈长线</t>
    </r>
  </si>
  <si>
    <t>Y349429005</t>
  </si>
  <si>
    <r>
      <rPr>
        <sz val="11"/>
        <rFont val="宋体"/>
        <charset val="134"/>
      </rPr>
      <t>窑岭村四五线</t>
    </r>
  </si>
  <si>
    <r>
      <rPr>
        <sz val="11"/>
        <rFont val="宋体"/>
        <charset val="134"/>
      </rPr>
      <t>周矶街道办事处</t>
    </r>
  </si>
  <si>
    <r>
      <rPr>
        <sz val="11"/>
        <rFont val="宋体"/>
        <charset val="134"/>
      </rPr>
      <t>周沙线</t>
    </r>
  </si>
  <si>
    <t>X045429005</t>
  </si>
  <si>
    <r>
      <rPr>
        <sz val="11"/>
        <rFont val="宋体"/>
        <charset val="134"/>
      </rPr>
      <t>黄团线</t>
    </r>
  </si>
  <si>
    <t>X022429005</t>
  </si>
  <si>
    <r>
      <rPr>
        <sz val="11"/>
        <rFont val="宋体"/>
        <charset val="134"/>
      </rPr>
      <t>骨干路网纵四</t>
    </r>
  </si>
  <si>
    <r>
      <rPr>
        <sz val="11"/>
        <rFont val="宋体"/>
        <charset val="134"/>
      </rPr>
      <t>周河线</t>
    </r>
  </si>
  <si>
    <t>Y218429005</t>
  </si>
  <si>
    <r>
      <rPr>
        <sz val="11"/>
        <rFont val="宋体"/>
        <charset val="134"/>
      </rPr>
      <t>楚潜村韵</t>
    </r>
  </si>
  <si>
    <r>
      <rPr>
        <sz val="11"/>
        <rFont val="宋体"/>
        <charset val="134"/>
      </rPr>
      <t>黄周线</t>
    </r>
  </si>
  <si>
    <t>X012429005</t>
  </si>
  <si>
    <r>
      <rPr>
        <sz val="11"/>
        <rFont val="宋体"/>
        <charset val="134"/>
      </rPr>
      <t>团夏线</t>
    </r>
  </si>
  <si>
    <t>X017429005</t>
  </si>
  <si>
    <r>
      <rPr>
        <sz val="11"/>
        <rFont val="宋体"/>
        <charset val="134"/>
      </rPr>
      <t>周武一线</t>
    </r>
  </si>
  <si>
    <r>
      <rPr>
        <sz val="11"/>
        <rFont val="宋体"/>
        <charset val="134"/>
      </rPr>
      <t>水泥混凝土</t>
    </r>
  </si>
  <si>
    <r>
      <rPr>
        <sz val="11"/>
        <rFont val="宋体"/>
        <charset val="134"/>
      </rPr>
      <t>村组连通道路</t>
    </r>
  </si>
  <si>
    <r>
      <rPr>
        <sz val="11"/>
        <rFont val="宋体"/>
        <charset val="134"/>
      </rPr>
      <t>联吴线</t>
    </r>
  </si>
  <si>
    <t>Y213429005</t>
  </si>
  <si>
    <r>
      <rPr>
        <sz val="11"/>
        <rFont val="宋体"/>
        <charset val="134"/>
      </rPr>
      <t>建制村双车道</t>
    </r>
  </si>
  <si>
    <r>
      <rPr>
        <sz val="11"/>
        <rFont val="宋体"/>
        <charset val="134"/>
      </rPr>
      <t>田联线</t>
    </r>
  </si>
  <si>
    <t>Y379429005</t>
  </si>
  <si>
    <r>
      <rPr>
        <sz val="11"/>
        <rFont val="宋体"/>
        <charset val="134"/>
      </rPr>
      <t>茭四三线</t>
    </r>
  </si>
  <si>
    <t>C261429005</t>
  </si>
  <si>
    <r>
      <rPr>
        <sz val="11"/>
        <rFont val="宋体"/>
        <charset val="134"/>
      </rPr>
      <t>三金线</t>
    </r>
  </si>
  <si>
    <t>CK96429005</t>
  </si>
  <si>
    <r>
      <rPr>
        <sz val="11"/>
        <rFont val="宋体"/>
        <charset val="134"/>
      </rPr>
      <t>联盟线</t>
    </r>
  </si>
  <si>
    <t>Y344429005</t>
  </si>
  <si>
    <r>
      <rPr>
        <sz val="11"/>
        <rFont val="宋体"/>
        <charset val="134"/>
      </rPr>
      <t>周矶管理区</t>
    </r>
  </si>
  <si>
    <r>
      <rPr>
        <sz val="11"/>
        <rFont val="宋体"/>
        <charset val="134"/>
      </rPr>
      <t>河工线</t>
    </r>
  </si>
  <si>
    <t>C622429005</t>
  </si>
  <si>
    <r>
      <rPr>
        <sz val="11"/>
        <rFont val="宋体"/>
        <charset val="134"/>
      </rPr>
      <t>前一九线</t>
    </r>
  </si>
  <si>
    <t>C272429005</t>
  </si>
  <si>
    <r>
      <rPr>
        <sz val="11"/>
        <rFont val="宋体"/>
        <charset val="134"/>
      </rPr>
      <t>周王线</t>
    </r>
  </si>
  <si>
    <t>X054429005</t>
  </si>
  <si>
    <r>
      <rPr>
        <sz val="11"/>
        <rFont val="宋体"/>
        <charset val="134"/>
      </rPr>
      <t>杨市街道办事处</t>
    </r>
  </si>
  <si>
    <r>
      <rPr>
        <sz val="11"/>
        <rFont val="宋体"/>
        <charset val="134"/>
      </rPr>
      <t>黄联线</t>
    </r>
  </si>
  <si>
    <t>Y237429005</t>
  </si>
  <si>
    <r>
      <rPr>
        <sz val="11"/>
        <rFont val="宋体"/>
        <charset val="134"/>
      </rPr>
      <t>后湖管理区</t>
    </r>
  </si>
  <si>
    <r>
      <rPr>
        <sz val="11"/>
        <rFont val="宋体"/>
        <charset val="134"/>
      </rPr>
      <t>莫岭线</t>
    </r>
  </si>
  <si>
    <t>Y001429005</t>
  </si>
  <si>
    <r>
      <rPr>
        <sz val="11"/>
        <rFont val="宋体"/>
        <charset val="134"/>
      </rPr>
      <t>三新河线</t>
    </r>
  </si>
  <si>
    <t>C208429005</t>
  </si>
  <si>
    <r>
      <rPr>
        <sz val="11"/>
        <rFont val="宋体"/>
        <charset val="134"/>
      </rPr>
      <t>黄永线</t>
    </r>
  </si>
  <si>
    <t>Y123429005</t>
  </si>
  <si>
    <r>
      <rPr>
        <sz val="11"/>
        <rFont val="宋体"/>
        <charset val="134"/>
      </rPr>
      <t>皇薛线</t>
    </r>
  </si>
  <si>
    <t>C112429005</t>
  </si>
  <si>
    <r>
      <rPr>
        <sz val="11"/>
        <rFont val="宋体"/>
        <charset val="134"/>
      </rPr>
      <t>金和线</t>
    </r>
  </si>
  <si>
    <t>X009429005</t>
  </si>
  <si>
    <r>
      <rPr>
        <sz val="11"/>
        <rFont val="宋体"/>
        <charset val="134"/>
      </rPr>
      <t>新浩线</t>
    </r>
  </si>
  <si>
    <t>Y124429005</t>
  </si>
  <si>
    <r>
      <rPr>
        <sz val="11"/>
        <rFont val="宋体"/>
        <charset val="134"/>
      </rPr>
      <t>流渔线</t>
    </r>
  </si>
  <si>
    <t>Y243429005</t>
  </si>
  <si>
    <r>
      <rPr>
        <sz val="11"/>
        <rFont val="宋体"/>
        <charset val="134"/>
      </rPr>
      <t>王场镇</t>
    </r>
  </si>
  <si>
    <r>
      <rPr>
        <sz val="11"/>
        <rFont val="宋体"/>
        <charset val="134"/>
      </rPr>
      <t>窑王线</t>
    </r>
  </si>
  <si>
    <t>X008429005</t>
  </si>
  <si>
    <r>
      <rPr>
        <sz val="11"/>
        <rFont val="宋体"/>
        <charset val="134"/>
      </rPr>
      <t>骨干路网横一</t>
    </r>
  </si>
  <si>
    <r>
      <rPr>
        <sz val="11"/>
        <rFont val="宋体"/>
        <charset val="134"/>
      </rPr>
      <t>黄义线</t>
    </r>
  </si>
  <si>
    <t>Y063429008</t>
  </si>
  <si>
    <t>Y063429009</t>
  </si>
  <si>
    <t>Y063429010</t>
  </si>
  <si>
    <t>Y063429011</t>
  </si>
  <si>
    <r>
      <rPr>
        <sz val="11"/>
        <rFont val="宋体"/>
        <charset val="134"/>
      </rPr>
      <t>河前线</t>
    </r>
  </si>
  <si>
    <t>Y064429005</t>
  </si>
  <si>
    <r>
      <rPr>
        <sz val="11"/>
        <rFont val="宋体"/>
        <charset val="134"/>
      </rPr>
      <t>汉江时光道</t>
    </r>
  </si>
  <si>
    <r>
      <rPr>
        <sz val="11"/>
        <rFont val="宋体"/>
        <charset val="134"/>
      </rPr>
      <t>永杨线</t>
    </r>
  </si>
  <si>
    <t>Y065429005</t>
  </si>
  <si>
    <r>
      <rPr>
        <sz val="11"/>
        <rFont val="宋体"/>
        <charset val="134"/>
      </rPr>
      <t>永五线</t>
    </r>
  </si>
  <si>
    <t>X044429005</t>
  </si>
  <si>
    <r>
      <rPr>
        <sz val="11"/>
        <rFont val="宋体"/>
        <charset val="134"/>
      </rPr>
      <t>王中线</t>
    </r>
  </si>
  <si>
    <t>C795429005</t>
  </si>
  <si>
    <r>
      <rPr>
        <sz val="11"/>
        <rFont val="宋体"/>
        <charset val="134"/>
      </rPr>
      <t>红四二线</t>
    </r>
  </si>
  <si>
    <t>Y403429005</t>
  </si>
  <si>
    <r>
      <rPr>
        <sz val="11"/>
        <rFont val="宋体"/>
        <charset val="134"/>
      </rPr>
      <t>杨河线</t>
    </r>
  </si>
  <si>
    <t>CK82429005</t>
  </si>
  <si>
    <r>
      <rPr>
        <sz val="11"/>
        <rFont val="宋体"/>
        <charset val="134"/>
      </rPr>
      <t>总口管理区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（畜牧场）</t>
    </r>
  </si>
  <si>
    <r>
      <rPr>
        <sz val="11"/>
        <rFont val="宋体"/>
        <charset val="134"/>
      </rPr>
      <t>袁兵线</t>
    </r>
  </si>
  <si>
    <t>X010429005</t>
  </si>
  <si>
    <r>
      <rPr>
        <sz val="11"/>
        <rFont val="宋体"/>
        <charset val="134"/>
      </rPr>
      <t>二标</t>
    </r>
  </si>
  <si>
    <r>
      <rPr>
        <sz val="11"/>
        <rFont val="宋体"/>
        <charset val="134"/>
      </rPr>
      <t>总九线</t>
    </r>
  </si>
  <si>
    <t>X040429005</t>
  </si>
  <si>
    <r>
      <rPr>
        <sz val="11"/>
        <rFont val="宋体"/>
        <charset val="134"/>
      </rPr>
      <t>总口管理区</t>
    </r>
  </si>
  <si>
    <r>
      <rPr>
        <sz val="11"/>
        <rFont val="宋体"/>
        <charset val="134"/>
      </rPr>
      <t>高九线</t>
    </r>
  </si>
  <si>
    <t>X039429005</t>
  </si>
  <si>
    <r>
      <rPr>
        <sz val="11"/>
        <rFont val="宋体"/>
        <charset val="134"/>
      </rPr>
      <t>六邹线</t>
    </r>
  </si>
  <si>
    <t>X033429005</t>
  </si>
  <si>
    <r>
      <rPr>
        <sz val="11"/>
        <rFont val="宋体"/>
        <charset val="134"/>
      </rPr>
      <t>运粮湖管理区</t>
    </r>
  </si>
  <si>
    <r>
      <rPr>
        <sz val="11"/>
        <rFont val="宋体"/>
        <charset val="134"/>
      </rPr>
      <t>红运线</t>
    </r>
  </si>
  <si>
    <t>Y410429005</t>
  </si>
  <si>
    <r>
      <rPr>
        <sz val="11"/>
        <rFont val="宋体"/>
        <charset val="134"/>
      </rPr>
      <t>肖合线</t>
    </r>
  </si>
  <si>
    <t>Y200429005</t>
  </si>
  <si>
    <r>
      <rPr>
        <sz val="11"/>
        <rFont val="宋体"/>
        <charset val="134"/>
      </rPr>
      <t>魏总线</t>
    </r>
  </si>
  <si>
    <t>Y239429005</t>
  </si>
  <si>
    <r>
      <rPr>
        <sz val="11"/>
        <rFont val="宋体"/>
        <charset val="134"/>
      </rPr>
      <t>丫魏线</t>
    </r>
  </si>
  <si>
    <t>C148429005</t>
  </si>
  <si>
    <r>
      <rPr>
        <sz val="11"/>
        <rFont val="宋体"/>
        <charset val="134"/>
      </rPr>
      <t>熊口镇</t>
    </r>
  </si>
  <si>
    <r>
      <rPr>
        <sz val="11"/>
        <rFont val="宋体"/>
        <charset val="134"/>
      </rPr>
      <t>贡士线</t>
    </r>
  </si>
  <si>
    <t>Y329429005</t>
  </si>
  <si>
    <r>
      <rPr>
        <sz val="11"/>
        <rFont val="宋体"/>
        <charset val="134"/>
      </rPr>
      <t>熊五线</t>
    </r>
  </si>
  <si>
    <t>Y195429005</t>
  </si>
  <si>
    <r>
      <rPr>
        <sz val="11"/>
        <rFont val="宋体"/>
        <charset val="134"/>
      </rPr>
      <t>双赵线</t>
    </r>
  </si>
  <si>
    <t>X014429005</t>
  </si>
  <si>
    <r>
      <rPr>
        <sz val="11"/>
        <rFont val="宋体"/>
        <charset val="134"/>
      </rPr>
      <t>孙赵线</t>
    </r>
  </si>
  <si>
    <t>X026429005</t>
  </si>
  <si>
    <r>
      <rPr>
        <sz val="11"/>
        <rFont val="宋体"/>
        <charset val="134"/>
      </rPr>
      <t>熊南线</t>
    </r>
  </si>
  <si>
    <t>Y083429005</t>
  </si>
  <si>
    <r>
      <rPr>
        <sz val="11"/>
        <rFont val="宋体"/>
        <charset val="134"/>
      </rPr>
      <t>熊马线</t>
    </r>
  </si>
  <si>
    <t>X030429005</t>
  </si>
  <si>
    <r>
      <rPr>
        <sz val="11"/>
        <rFont val="宋体"/>
        <charset val="134"/>
      </rPr>
      <t>孙桥一线</t>
    </r>
  </si>
  <si>
    <t>CX29429005</t>
  </si>
  <si>
    <r>
      <rPr>
        <sz val="11"/>
        <rFont val="宋体"/>
        <charset val="134"/>
      </rPr>
      <t>马场线</t>
    </r>
  </si>
  <si>
    <t>Y077429005</t>
  </si>
  <si>
    <r>
      <rPr>
        <sz val="11"/>
        <rFont val="宋体"/>
        <charset val="134"/>
      </rPr>
      <t>石剅线</t>
    </r>
  </si>
  <si>
    <t>Y081429005</t>
  </si>
  <si>
    <r>
      <rPr>
        <sz val="11"/>
        <rFont val="宋体"/>
        <charset val="134"/>
      </rPr>
      <t>阳灌线</t>
    </r>
  </si>
  <si>
    <t>Y082429005</t>
  </si>
  <si>
    <r>
      <rPr>
        <sz val="11"/>
        <rFont val="宋体"/>
        <charset val="134"/>
      </rPr>
      <t>熊中线</t>
    </r>
  </si>
  <si>
    <t>CH10429005</t>
  </si>
  <si>
    <r>
      <rPr>
        <sz val="11"/>
        <rFont val="Times New Roman"/>
        <charset val="134"/>
      </rPr>
      <t>G234-</t>
    </r>
    <r>
      <rPr>
        <sz val="11"/>
        <rFont val="宋体"/>
        <charset val="134"/>
      </rPr>
      <t>新林四组</t>
    </r>
  </si>
  <si>
    <r>
      <rPr>
        <sz val="11"/>
        <rFont val="宋体"/>
        <charset val="134"/>
      </rPr>
      <t>浩口镇</t>
    </r>
  </si>
  <si>
    <r>
      <rPr>
        <sz val="11"/>
        <rFont val="宋体"/>
        <charset val="134"/>
      </rPr>
      <t>西荆河桥</t>
    </r>
  </si>
  <si>
    <t>Y320429005</t>
  </si>
  <si>
    <t>/</t>
  </si>
  <si>
    <r>
      <rPr>
        <sz val="11"/>
        <rFont val="宋体"/>
        <charset val="134"/>
      </rPr>
      <t>独柱墩桥</t>
    </r>
  </si>
  <si>
    <r>
      <rPr>
        <sz val="11"/>
        <rFont val="宋体"/>
        <charset val="134"/>
      </rPr>
      <t>狮子桥村</t>
    </r>
  </si>
  <si>
    <r>
      <rPr>
        <sz val="11"/>
        <rFont val="宋体"/>
        <charset val="134"/>
      </rPr>
      <t>柳友线</t>
    </r>
  </si>
  <si>
    <t>X032429005</t>
  </si>
  <si>
    <t>6.0</t>
  </si>
  <si>
    <t>5.0</t>
  </si>
  <si>
    <r>
      <rPr>
        <sz val="11"/>
        <rFont val="宋体"/>
        <charset val="134"/>
      </rPr>
      <t>潜江开发区</t>
    </r>
  </si>
  <si>
    <r>
      <rPr>
        <sz val="11"/>
        <rFont val="宋体"/>
        <charset val="134"/>
      </rPr>
      <t>三夫线</t>
    </r>
  </si>
  <si>
    <t>Y394429005</t>
  </si>
  <si>
    <r>
      <rPr>
        <sz val="11"/>
        <rFont val="宋体"/>
        <charset val="134"/>
      </rPr>
      <t>谢泽线</t>
    </r>
  </si>
  <si>
    <t>Y261429005</t>
  </si>
  <si>
    <r>
      <rPr>
        <sz val="11"/>
        <rFont val="宋体"/>
        <charset val="134"/>
      </rPr>
      <t>龙湾镇</t>
    </r>
  </si>
  <si>
    <r>
      <rPr>
        <sz val="11"/>
        <rFont val="宋体"/>
        <charset val="134"/>
      </rPr>
      <t>郑瞄线</t>
    </r>
  </si>
  <si>
    <t>Y093429005</t>
  </si>
  <si>
    <r>
      <rPr>
        <sz val="11"/>
        <rFont val="宋体"/>
        <charset val="134"/>
      </rPr>
      <t>龙湾国家遗址公园</t>
    </r>
  </si>
  <si>
    <r>
      <rPr>
        <sz val="11"/>
        <rFont val="宋体"/>
        <charset val="134"/>
      </rPr>
      <t>张龙线</t>
    </r>
  </si>
  <si>
    <t>X023429005</t>
  </si>
  <si>
    <r>
      <rPr>
        <sz val="11"/>
        <rFont val="宋体"/>
        <charset val="134"/>
      </rPr>
      <t>腰寻线</t>
    </r>
  </si>
  <si>
    <t>Y168429005</t>
  </si>
  <si>
    <r>
      <rPr>
        <sz val="11"/>
        <rFont val="宋体"/>
        <charset val="134"/>
      </rPr>
      <t>返湾湖湿地公园</t>
    </r>
  </si>
  <si>
    <r>
      <rPr>
        <sz val="11"/>
        <rFont val="宋体"/>
        <charset val="134"/>
      </rPr>
      <t>双李线</t>
    </r>
  </si>
  <si>
    <t>Y264429005</t>
  </si>
  <si>
    <r>
      <rPr>
        <sz val="11"/>
        <rFont val="宋体"/>
        <charset val="134"/>
      </rPr>
      <t>龙李线</t>
    </r>
  </si>
  <si>
    <t>Y169429005</t>
  </si>
  <si>
    <t>C254429005</t>
  </si>
  <si>
    <r>
      <rPr>
        <sz val="11"/>
        <rFont val="宋体"/>
        <charset val="134"/>
      </rPr>
      <t>沱口中桥</t>
    </r>
  </si>
  <si>
    <t>X031429005</t>
  </si>
  <si>
    <r>
      <rPr>
        <sz val="11"/>
        <rFont val="宋体"/>
        <charset val="134"/>
      </rPr>
      <t>沱熊线</t>
    </r>
  </si>
  <si>
    <t>Y364429005</t>
  </si>
  <si>
    <r>
      <rPr>
        <sz val="11"/>
        <rFont val="宋体"/>
        <charset val="134"/>
      </rPr>
      <t>白鹭湖管理区</t>
    </r>
  </si>
  <si>
    <r>
      <rPr>
        <sz val="11"/>
        <rFont val="宋体"/>
        <charset val="134"/>
      </rPr>
      <t>关七线</t>
    </r>
  </si>
  <si>
    <t>C461429005</t>
  </si>
  <si>
    <r>
      <rPr>
        <sz val="11"/>
        <rFont val="宋体"/>
        <charset val="134"/>
      </rPr>
      <t>关二一线</t>
    </r>
  </si>
  <si>
    <t>Y228429005</t>
  </si>
  <si>
    <r>
      <rPr>
        <sz val="11"/>
        <rFont val="宋体"/>
        <charset val="134"/>
      </rPr>
      <t>关柴线</t>
    </r>
  </si>
  <si>
    <t>C463429005</t>
  </si>
  <si>
    <r>
      <rPr>
        <sz val="11"/>
        <rFont val="宋体"/>
        <charset val="134"/>
      </rPr>
      <t>龙沙线</t>
    </r>
  </si>
  <si>
    <t>X007429005</t>
  </si>
  <si>
    <r>
      <rPr>
        <sz val="11"/>
        <rFont val="宋体"/>
        <charset val="134"/>
      </rPr>
      <t>白田七线</t>
    </r>
  </si>
  <si>
    <t>Y254429005</t>
  </si>
  <si>
    <r>
      <rPr>
        <sz val="11"/>
        <rFont val="宋体"/>
        <charset val="134"/>
      </rPr>
      <t>肖五集线</t>
    </r>
  </si>
  <si>
    <t>C470429005</t>
  </si>
  <si>
    <r>
      <rPr>
        <sz val="11"/>
        <rFont val="宋体"/>
        <charset val="134"/>
      </rPr>
      <t>冉黄线</t>
    </r>
  </si>
  <si>
    <t>C616429005</t>
  </si>
  <si>
    <r>
      <rPr>
        <sz val="11"/>
        <rFont val="宋体"/>
        <charset val="134"/>
      </rPr>
      <t>田田一线</t>
    </r>
  </si>
  <si>
    <t>Y315429005</t>
  </si>
  <si>
    <r>
      <rPr>
        <sz val="11"/>
        <rFont val="宋体"/>
        <charset val="134"/>
      </rPr>
      <t>一队线</t>
    </r>
  </si>
  <si>
    <t>C639429005</t>
  </si>
  <si>
    <r>
      <rPr>
        <sz val="11"/>
        <rFont val="宋体"/>
        <charset val="134"/>
      </rPr>
      <t>砖黄线</t>
    </r>
  </si>
  <si>
    <r>
      <rPr>
        <sz val="11"/>
        <rFont val="宋体"/>
        <charset val="134"/>
      </rPr>
      <t>土路</t>
    </r>
  </si>
  <si>
    <r>
      <rPr>
        <sz val="11"/>
        <rFont val="宋体"/>
        <charset val="134"/>
      </rPr>
      <t>熊口管理区</t>
    </r>
  </si>
  <si>
    <r>
      <rPr>
        <sz val="11"/>
        <rFont val="宋体"/>
        <charset val="134"/>
      </rPr>
      <t>龚中线</t>
    </r>
  </si>
  <si>
    <t>Y089429005</t>
  </si>
  <si>
    <r>
      <rPr>
        <sz val="11"/>
        <rFont val="宋体"/>
        <charset val="134"/>
      </rPr>
      <t>官李线</t>
    </r>
  </si>
  <si>
    <t>Y318429005</t>
  </si>
  <si>
    <r>
      <rPr>
        <sz val="11"/>
        <rFont val="宋体"/>
        <charset val="134"/>
      </rPr>
      <t>八刘线</t>
    </r>
  </si>
  <si>
    <t>C651429005</t>
  </si>
  <si>
    <r>
      <rPr>
        <sz val="11"/>
        <rFont val="Times New Roman"/>
        <charset val="134"/>
      </rPr>
      <t>G234-</t>
    </r>
    <r>
      <rPr>
        <sz val="11"/>
        <rFont val="宋体"/>
        <charset val="134"/>
      </rPr>
      <t>红砖厂</t>
    </r>
  </si>
  <si>
    <r>
      <rPr>
        <sz val="11"/>
        <rFont val="Times New Roman"/>
        <charset val="134"/>
      </rPr>
      <t>G234-</t>
    </r>
    <r>
      <rPr>
        <sz val="11"/>
        <rFont val="宋体"/>
        <charset val="134"/>
      </rPr>
      <t>砖厂住宿区</t>
    </r>
  </si>
  <si>
    <r>
      <rPr>
        <sz val="11"/>
        <rFont val="宋体"/>
        <charset val="134"/>
      </rPr>
      <t>老新镇</t>
    </r>
  </si>
  <si>
    <r>
      <rPr>
        <sz val="11"/>
        <rFont val="宋体"/>
        <charset val="134"/>
      </rPr>
      <t>张周线</t>
    </r>
  </si>
  <si>
    <t>Y118429005</t>
  </si>
  <si>
    <r>
      <rPr>
        <sz val="11"/>
        <rFont val="宋体"/>
        <charset val="134"/>
      </rPr>
      <t>张周线延长线</t>
    </r>
  </si>
  <si>
    <r>
      <rPr>
        <sz val="11"/>
        <rFont val="宋体"/>
        <charset val="134"/>
      </rPr>
      <t>龙赤线</t>
    </r>
  </si>
  <si>
    <t>Y110429005</t>
  </si>
  <si>
    <r>
      <rPr>
        <sz val="11"/>
        <rFont val="宋体"/>
        <charset val="134"/>
      </rPr>
      <t>三张线</t>
    </r>
  </si>
  <si>
    <t>Y117429005</t>
  </si>
  <si>
    <r>
      <rPr>
        <sz val="11"/>
        <rFont val="宋体"/>
        <charset val="134"/>
      </rPr>
      <t>张湾桥</t>
    </r>
  </si>
  <si>
    <r>
      <rPr>
        <sz val="11"/>
        <rFont val="宋体"/>
        <charset val="134"/>
      </rPr>
      <t>徐总线</t>
    </r>
  </si>
  <si>
    <t>Y114429005</t>
  </si>
  <si>
    <r>
      <rPr>
        <sz val="11"/>
        <rFont val="Times New Roman"/>
        <charset val="134"/>
      </rPr>
      <t>S350-</t>
    </r>
    <r>
      <rPr>
        <sz val="11"/>
        <rFont val="宋体"/>
        <charset val="134"/>
      </rPr>
      <t>蒋郭线</t>
    </r>
  </si>
  <si>
    <r>
      <rPr>
        <sz val="11"/>
        <rFont val="宋体"/>
        <charset val="134"/>
      </rPr>
      <t>张金镇</t>
    </r>
  </si>
  <si>
    <r>
      <rPr>
        <sz val="11"/>
        <rFont val="宋体"/>
        <charset val="134"/>
      </rPr>
      <t>化黄线</t>
    </r>
  </si>
  <si>
    <t>C327429005</t>
  </si>
  <si>
    <r>
      <rPr>
        <sz val="11"/>
        <rFont val="宋体"/>
        <charset val="134"/>
      </rPr>
      <t>大东线</t>
    </r>
  </si>
  <si>
    <t>Y153429005</t>
  </si>
  <si>
    <r>
      <rPr>
        <sz val="11"/>
        <rFont val="宋体"/>
        <charset val="134"/>
      </rPr>
      <t>红社线</t>
    </r>
  </si>
  <si>
    <t>CZ43429005</t>
  </si>
  <si>
    <r>
      <rPr>
        <sz val="11"/>
        <rFont val="宋体"/>
        <charset val="134"/>
      </rPr>
      <t>张东线</t>
    </r>
  </si>
  <si>
    <t>Y150429005</t>
  </si>
  <si>
    <r>
      <rPr>
        <sz val="11"/>
        <rFont val="宋体"/>
        <charset val="134"/>
      </rPr>
      <t>巩东线</t>
    </r>
  </si>
  <si>
    <t>Y155429005</t>
  </si>
  <si>
    <r>
      <rPr>
        <sz val="11"/>
        <rFont val="宋体"/>
        <charset val="134"/>
      </rPr>
      <t>老一线</t>
    </r>
  </si>
  <si>
    <t>CB92429005</t>
  </si>
  <si>
    <r>
      <rPr>
        <sz val="11"/>
        <rFont val="宋体"/>
        <charset val="134"/>
      </rPr>
      <t>老进线</t>
    </r>
  </si>
  <si>
    <t>Y338429005</t>
  </si>
  <si>
    <r>
      <rPr>
        <sz val="11"/>
        <rFont val="宋体"/>
        <charset val="134"/>
      </rPr>
      <t>霸高线</t>
    </r>
  </si>
  <si>
    <t>X011429005</t>
  </si>
  <si>
    <r>
      <rPr>
        <sz val="11"/>
        <rFont val="宋体"/>
        <charset val="134"/>
      </rPr>
      <t>龙五线</t>
    </r>
  </si>
  <si>
    <t>Y348429005</t>
  </si>
  <si>
    <r>
      <rPr>
        <sz val="11"/>
        <rFont val="宋体"/>
        <charset val="134"/>
      </rPr>
      <t>六新线</t>
    </r>
  </si>
  <si>
    <t>Y158429005</t>
  </si>
  <si>
    <r>
      <rPr>
        <sz val="11"/>
        <rFont val="宋体"/>
        <charset val="134"/>
      </rPr>
      <t>龙金线</t>
    </r>
  </si>
  <si>
    <t>C030429005</t>
  </si>
  <si>
    <r>
      <rPr>
        <sz val="11"/>
        <rFont val="宋体"/>
        <charset val="134"/>
      </rPr>
      <t>张金三线</t>
    </r>
  </si>
  <si>
    <t>CL57429005</t>
  </si>
  <si>
    <r>
      <rPr>
        <sz val="11"/>
        <rFont val="宋体"/>
        <charset val="134"/>
      </rPr>
      <t>张西线</t>
    </r>
  </si>
  <si>
    <t>Y152429005</t>
  </si>
  <si>
    <r>
      <rPr>
        <sz val="11"/>
        <rFont val="宋体"/>
        <charset val="134"/>
      </rPr>
      <t>渔洋镇</t>
    </r>
  </si>
  <si>
    <r>
      <rPr>
        <sz val="11"/>
        <rFont val="宋体"/>
        <charset val="134"/>
      </rPr>
      <t>拖船三线</t>
    </r>
  </si>
  <si>
    <t>CK15429005</t>
  </si>
  <si>
    <r>
      <rPr>
        <sz val="11"/>
        <rFont val="宋体"/>
        <charset val="134"/>
      </rPr>
      <t>拖二线</t>
    </r>
  </si>
  <si>
    <t>CG44429005</t>
  </si>
  <si>
    <r>
      <rPr>
        <sz val="11"/>
        <rFont val="宋体"/>
        <charset val="134"/>
      </rPr>
      <t>同跃线</t>
    </r>
  </si>
  <si>
    <t>Y395429005</t>
  </si>
  <si>
    <r>
      <rPr>
        <sz val="11"/>
        <rFont val="宋体"/>
        <charset val="134"/>
      </rPr>
      <t>三九线</t>
    </r>
  </si>
  <si>
    <t>X013429005</t>
  </si>
  <si>
    <r>
      <rPr>
        <sz val="11"/>
        <rFont val="宋体"/>
        <charset val="134"/>
      </rPr>
      <t>七金线</t>
    </r>
  </si>
  <si>
    <t>X041429005</t>
  </si>
  <si>
    <r>
      <rPr>
        <sz val="11"/>
        <rFont val="宋体"/>
        <charset val="134"/>
      </rPr>
      <t>马从线</t>
    </r>
  </si>
  <si>
    <t>Y292429005</t>
  </si>
  <si>
    <r>
      <rPr>
        <sz val="11"/>
        <rFont val="宋体"/>
        <charset val="134"/>
      </rPr>
      <t>文从线</t>
    </r>
  </si>
  <si>
    <t>Y294429005</t>
  </si>
  <si>
    <r>
      <rPr>
        <sz val="11"/>
        <rFont val="宋体"/>
        <charset val="134"/>
      </rPr>
      <t>潜火线</t>
    </r>
  </si>
  <si>
    <t>Y355429005</t>
  </si>
  <si>
    <r>
      <rPr>
        <sz val="11"/>
        <rFont val="宋体"/>
        <charset val="134"/>
      </rPr>
      <t>南二一线</t>
    </r>
  </si>
  <si>
    <t>CZ42429005</t>
  </si>
  <si>
    <r>
      <rPr>
        <sz val="11"/>
        <rFont val="宋体"/>
        <charset val="134"/>
      </rPr>
      <t>同排线</t>
    </r>
  </si>
  <si>
    <t>C050429005</t>
  </si>
  <si>
    <r>
      <rPr>
        <sz val="11"/>
        <rFont val="宋体"/>
        <charset val="134"/>
      </rPr>
      <t>同谭线</t>
    </r>
  </si>
  <si>
    <t>C051429005</t>
  </si>
  <si>
    <r>
      <rPr>
        <sz val="11"/>
        <rFont val="宋体"/>
        <charset val="134"/>
      </rPr>
      <t>渔雷线</t>
    </r>
  </si>
  <si>
    <t>Y291429005</t>
  </si>
  <si>
    <r>
      <rPr>
        <sz val="11"/>
        <rFont val="宋体"/>
        <charset val="134"/>
      </rPr>
      <t>快岭二线</t>
    </r>
  </si>
  <si>
    <t>CZ83429005</t>
  </si>
  <si>
    <r>
      <rPr>
        <sz val="11"/>
        <rFont val="宋体"/>
        <charset val="134"/>
      </rPr>
      <t>快岭一线</t>
    </r>
  </si>
  <si>
    <t>CZ84429005</t>
  </si>
  <si>
    <t>Y227429005</t>
  </si>
  <si>
    <r>
      <rPr>
        <sz val="11"/>
        <rFont val="宋体"/>
        <charset val="134"/>
      </rPr>
      <t>广华寺街道办事处</t>
    </r>
  </si>
  <si>
    <r>
      <rPr>
        <sz val="11"/>
        <rFont val="宋体"/>
        <charset val="134"/>
      </rPr>
      <t>同广线</t>
    </r>
  </si>
  <si>
    <t>Y452429005</t>
  </si>
  <si>
    <r>
      <rPr>
        <sz val="11"/>
        <rFont val="宋体"/>
        <charset val="134"/>
      </rPr>
      <t>广高线</t>
    </r>
  </si>
  <si>
    <t>X029429005</t>
  </si>
  <si>
    <r>
      <rPr>
        <sz val="11"/>
        <rFont val="宋体"/>
        <charset val="134"/>
      </rPr>
      <t>广浩线</t>
    </r>
  </si>
  <si>
    <t>Y014429005</t>
  </si>
  <si>
    <r>
      <rPr>
        <sz val="11"/>
        <rFont val="宋体"/>
        <charset val="134"/>
      </rPr>
      <t>沙洋农场线</t>
    </r>
  </si>
  <si>
    <t>CX38429005</t>
  </si>
  <si>
    <r>
      <rPr>
        <sz val="11"/>
        <rFont val="宋体"/>
        <charset val="134"/>
      </rPr>
      <t>积玉口镇</t>
    </r>
  </si>
  <si>
    <r>
      <rPr>
        <sz val="11"/>
        <rFont val="宋体"/>
        <charset val="134"/>
      </rPr>
      <t>芦荆线</t>
    </r>
  </si>
  <si>
    <t>Y046429005</t>
  </si>
  <si>
    <r>
      <rPr>
        <sz val="11"/>
        <rFont val="宋体"/>
        <charset val="134"/>
      </rPr>
      <t>太杨线</t>
    </r>
  </si>
  <si>
    <t>Y059429005</t>
  </si>
  <si>
    <r>
      <rPr>
        <sz val="11"/>
        <rFont val="宋体"/>
        <charset val="134"/>
      </rPr>
      <t>沿湖线</t>
    </r>
  </si>
  <si>
    <t>C569429005</t>
  </si>
  <si>
    <r>
      <rPr>
        <sz val="11"/>
        <rFont val="宋体"/>
        <charset val="134"/>
      </rPr>
      <t>古城村</t>
    </r>
  </si>
  <si>
    <r>
      <rPr>
        <sz val="11"/>
        <rFont val="宋体"/>
        <charset val="134"/>
      </rPr>
      <t>芦漳线</t>
    </r>
  </si>
  <si>
    <t>Y045429005</t>
  </si>
  <si>
    <r>
      <rPr>
        <sz val="11"/>
        <rFont val="宋体"/>
        <charset val="134"/>
      </rPr>
      <t>荷四一线</t>
    </r>
  </si>
  <si>
    <t>C216429005</t>
  </si>
  <si>
    <r>
      <rPr>
        <sz val="11"/>
        <rFont val="宋体"/>
        <charset val="134"/>
      </rPr>
      <t>荷王线</t>
    </r>
  </si>
  <si>
    <t>Y047429005</t>
  </si>
  <si>
    <r>
      <rPr>
        <sz val="11"/>
        <rFont val="宋体"/>
        <charset val="134"/>
      </rPr>
      <t>董张线</t>
    </r>
  </si>
  <si>
    <t>Y058429005</t>
  </si>
  <si>
    <r>
      <rPr>
        <sz val="11"/>
        <rFont val="宋体"/>
        <charset val="134"/>
      </rPr>
      <t>古城民宿线</t>
    </r>
  </si>
  <si>
    <t>CX41429005</t>
  </si>
  <si>
    <r>
      <rPr>
        <sz val="11"/>
        <rFont val="宋体"/>
        <charset val="134"/>
      </rPr>
      <t>古城村七组至十二组</t>
    </r>
  </si>
  <si>
    <r>
      <rPr>
        <sz val="11"/>
        <rFont val="宋体"/>
        <charset val="134"/>
      </rPr>
      <t>泰丰街道办事处</t>
    </r>
  </si>
  <si>
    <r>
      <rPr>
        <sz val="11"/>
        <rFont val="宋体"/>
        <charset val="134"/>
      </rPr>
      <t>三熊线</t>
    </r>
  </si>
  <si>
    <t>Y260429005</t>
  </si>
  <si>
    <r>
      <rPr>
        <sz val="11"/>
        <rFont val="宋体"/>
        <charset val="134"/>
      </rPr>
      <t>三白线</t>
    </r>
  </si>
  <si>
    <t>Y286429005</t>
  </si>
  <si>
    <r>
      <rPr>
        <sz val="11"/>
        <rFont val="宋体"/>
        <charset val="134"/>
      </rPr>
      <t>黄莫线</t>
    </r>
  </si>
  <si>
    <t>Y288429005</t>
  </si>
  <si>
    <r>
      <rPr>
        <sz val="11"/>
        <rFont val="宋体"/>
        <charset val="134"/>
      </rPr>
      <t>三护线</t>
    </r>
  </si>
  <si>
    <t>Y365429005</t>
  </si>
  <si>
    <r>
      <rPr>
        <sz val="11"/>
        <rFont val="宋体"/>
        <charset val="134"/>
      </rPr>
      <t>三红线</t>
    </r>
  </si>
  <si>
    <t>C181429005</t>
  </si>
  <si>
    <r>
      <rPr>
        <sz val="11"/>
        <rFont val="宋体"/>
        <charset val="134"/>
      </rPr>
      <t>洪三线</t>
    </r>
  </si>
  <si>
    <t>CE88429005</t>
  </si>
  <si>
    <r>
      <rPr>
        <sz val="11"/>
        <rFont val="宋体"/>
        <charset val="134"/>
      </rPr>
      <t>洪四五线</t>
    </r>
  </si>
  <si>
    <r>
      <rPr>
        <sz val="11"/>
        <rFont val="宋体"/>
        <charset val="134"/>
      </rPr>
      <t>洪五六线</t>
    </r>
  </si>
  <si>
    <t>CE87429005</t>
  </si>
  <si>
    <r>
      <rPr>
        <sz val="11"/>
        <rFont val="宋体"/>
        <charset val="134"/>
      </rPr>
      <t>三洪线</t>
    </r>
  </si>
  <si>
    <t>Y289429005</t>
  </si>
  <si>
    <r>
      <rPr>
        <sz val="11"/>
        <rFont val="宋体"/>
        <charset val="134"/>
      </rPr>
      <t>公交途径线路，需向前延长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米</t>
    </r>
  </si>
  <si>
    <r>
      <rPr>
        <sz val="11"/>
        <rFont val="宋体"/>
        <charset val="134"/>
      </rPr>
      <t>竹根滩镇</t>
    </r>
  </si>
  <si>
    <t>Y449429005</t>
  </si>
  <si>
    <r>
      <rPr>
        <sz val="11"/>
        <rFont val="宋体"/>
        <charset val="134"/>
      </rPr>
      <t>三彭线</t>
    </r>
  </si>
  <si>
    <t>Y232429005</t>
  </si>
  <si>
    <t>洪庙一线</t>
  </si>
  <si>
    <t>C668429005</t>
  </si>
  <si>
    <t>“四好农村路”乡镇划分表</t>
  </si>
  <si>
    <t>一标</t>
  </si>
  <si>
    <t>二标</t>
  </si>
  <si>
    <t>高场街道办事处</t>
  </si>
  <si>
    <t>白鹭湖管理区</t>
  </si>
  <si>
    <t>高石碑镇</t>
  </si>
  <si>
    <t>浩口镇</t>
  </si>
  <si>
    <t>广华街道办事处</t>
  </si>
  <si>
    <t>老新镇</t>
  </si>
  <si>
    <t>后湖管理区</t>
  </si>
  <si>
    <t>龙湾镇</t>
  </si>
  <si>
    <t>周矶街道办事处</t>
  </si>
  <si>
    <t>积玉口镇</t>
  </si>
  <si>
    <t>熊口管理区</t>
  </si>
  <si>
    <t>潜江开发区</t>
  </si>
  <si>
    <t>熊口镇</t>
  </si>
  <si>
    <t>泰丰街道办事处</t>
  </si>
  <si>
    <t>渔洋镇</t>
  </si>
  <si>
    <t>王场镇</t>
  </si>
  <si>
    <t>张金镇</t>
  </si>
  <si>
    <t>杨市街道办事处</t>
  </si>
  <si>
    <t>总口管理区</t>
  </si>
  <si>
    <t>运粮湖管理区</t>
  </si>
  <si>
    <t>周矶管理区</t>
  </si>
  <si>
    <t>恒畅施工</t>
  </si>
  <si>
    <t>熊马线</t>
  </si>
  <si>
    <t>三护线</t>
  </si>
  <si>
    <t>拖关线</t>
  </si>
  <si>
    <t>选取部分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</si>
</sst>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_ "/>
    <numFmt numFmtId="179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b/>
      <sz val="20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22" sqref="D22"/>
    </sheetView>
  </sheetViews>
  <sheetFormatPr defaultColWidth="9" defaultRowHeight="13.5" outlineLevelCol="7"/>
  <cols>
    <col min="1" max="1" width="11.625" style="49" customWidth="1"/>
    <col min="2" max="4" width="18.375" style="49" customWidth="1"/>
    <col min="5" max="5" width="17.5" style="49" customWidth="1"/>
    <col min="6" max="6" width="21.5" style="49" customWidth="1"/>
    <col min="7" max="7" width="12.125" style="50" customWidth="1"/>
    <col min="8" max="8" width="13" style="49" customWidth="1"/>
    <col min="9" max="16384" width="9" style="49"/>
  </cols>
  <sheetData>
    <row r="1" ht="63.95" customHeight="1" spans="1:8">
      <c r="A1" s="51" t="s">
        <v>0</v>
      </c>
      <c r="B1" s="51"/>
      <c r="C1" s="51"/>
      <c r="D1" s="51"/>
      <c r="E1" s="51"/>
      <c r="F1" s="51"/>
      <c r="G1" s="52"/>
      <c r="H1" s="51"/>
    </row>
    <row r="2" ht="35.1" customHeight="1" spans="1:8">
      <c r="A2" s="53" t="s">
        <v>1</v>
      </c>
      <c r="B2" s="53" t="s">
        <v>2</v>
      </c>
      <c r="C2" s="54" t="s">
        <v>3</v>
      </c>
      <c r="D2" s="53" t="s">
        <v>4</v>
      </c>
      <c r="E2" s="53" t="s">
        <v>5</v>
      </c>
      <c r="F2" s="54" t="s">
        <v>6</v>
      </c>
      <c r="G2" s="55" t="s">
        <v>7</v>
      </c>
      <c r="H2" s="53" t="s">
        <v>8</v>
      </c>
    </row>
    <row r="3" ht="35.1" customHeight="1" spans="1:8">
      <c r="A3" s="56" t="s">
        <v>9</v>
      </c>
      <c r="B3" s="53">
        <v>13.235</v>
      </c>
      <c r="C3" s="53">
        <v>880.5</v>
      </c>
      <c r="D3" s="53">
        <v>3.5</v>
      </c>
      <c r="E3" s="53" t="s">
        <v>10</v>
      </c>
      <c r="F3" s="53">
        <v>239.42</v>
      </c>
      <c r="G3" s="57">
        <f>(F3+F4+F5)/(C3+C4+C5)</f>
        <v>0.34025672432296</v>
      </c>
      <c r="H3" s="53"/>
    </row>
    <row r="4" ht="35.1" customHeight="1" spans="1:8">
      <c r="A4" s="58"/>
      <c r="B4" s="53">
        <v>393.284</v>
      </c>
      <c r="C4" s="53">
        <v>61428.1085</v>
      </c>
      <c r="D4" s="53">
        <v>5.5</v>
      </c>
      <c r="E4" s="53" t="s">
        <v>11</v>
      </c>
      <c r="F4" s="53">
        <v>19678.72</v>
      </c>
      <c r="G4" s="59"/>
      <c r="H4" s="53"/>
    </row>
    <row r="5" ht="35.1" customHeight="1" spans="1:8">
      <c r="A5" s="60"/>
      <c r="B5" s="53">
        <v>63.854</v>
      </c>
      <c r="C5" s="53">
        <v>11243.09</v>
      </c>
      <c r="D5" s="53">
        <v>6.5</v>
      </c>
      <c r="E5" s="53" t="s">
        <v>12</v>
      </c>
      <c r="F5" s="53">
        <v>5108.32</v>
      </c>
      <c r="G5" s="61"/>
      <c r="H5" s="53"/>
    </row>
    <row r="6" ht="35.1" customHeight="1" spans="1:8">
      <c r="A6" s="62"/>
      <c r="B6" s="63"/>
      <c r="C6" s="63"/>
      <c r="D6" s="63"/>
      <c r="E6" s="63"/>
      <c r="F6" s="63"/>
      <c r="G6" s="64"/>
      <c r="H6" s="65"/>
    </row>
    <row r="7" ht="36" customHeight="1" spans="1:8">
      <c r="A7" s="56" t="s">
        <v>13</v>
      </c>
      <c r="B7" s="53">
        <v>13.235</v>
      </c>
      <c r="C7" s="53">
        <v>880.5</v>
      </c>
      <c r="D7" s="53">
        <v>3.5</v>
      </c>
      <c r="E7" s="53" t="s">
        <v>10</v>
      </c>
      <c r="F7" s="53">
        <v>239.42</v>
      </c>
      <c r="G7" s="57">
        <f>(F7+F8+F9)/(C7+C8+C9)</f>
        <v>0.179648060744648</v>
      </c>
      <c r="H7" s="53"/>
    </row>
    <row r="8" ht="36" customHeight="1" spans="1:8">
      <c r="A8" s="58"/>
      <c r="B8" s="53">
        <v>393.284</v>
      </c>
      <c r="C8" s="53">
        <v>61428.1085</v>
      </c>
      <c r="D8" s="53">
        <v>5.5</v>
      </c>
      <c r="E8" s="53" t="s">
        <v>10</v>
      </c>
      <c r="F8" s="53">
        <v>7865.68</v>
      </c>
      <c r="G8" s="59"/>
      <c r="H8" s="53"/>
    </row>
    <row r="9" ht="36" customHeight="1" spans="1:8">
      <c r="A9" s="60"/>
      <c r="B9" s="53">
        <v>63.854</v>
      </c>
      <c r="C9" s="53">
        <v>11243.09</v>
      </c>
      <c r="D9" s="53">
        <v>6.5</v>
      </c>
      <c r="E9" s="53" t="s">
        <v>12</v>
      </c>
      <c r="F9" s="53">
        <v>5108.32</v>
      </c>
      <c r="G9" s="61"/>
      <c r="H9" s="53"/>
    </row>
  </sheetData>
  <mergeCells count="6">
    <mergeCell ref="A1:H1"/>
    <mergeCell ref="A6:H6"/>
    <mergeCell ref="A3:A5"/>
    <mergeCell ref="A7:A9"/>
    <mergeCell ref="G3:G5"/>
    <mergeCell ref="G7:G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7"/>
  <sheetViews>
    <sheetView tabSelected="1" workbookViewId="0">
      <pane xSplit="6" ySplit="6" topLeftCell="G55" activePane="bottomRight" state="frozen"/>
      <selection/>
      <selection pane="topRight"/>
      <selection pane="bottomLeft"/>
      <selection pane="bottomRight" activeCell="G7" sqref="G7"/>
    </sheetView>
  </sheetViews>
  <sheetFormatPr defaultColWidth="8.75833333333333" defaultRowHeight="13.5"/>
  <cols>
    <col min="1" max="1" width="5.75" style="10" customWidth="1"/>
    <col min="2" max="2" width="16.625" style="10" customWidth="1"/>
    <col min="3" max="3" width="17.75" style="10" customWidth="1"/>
    <col min="4" max="4" width="12.875" style="10" customWidth="1"/>
    <col min="5" max="7" width="10.5" style="11" customWidth="1"/>
    <col min="8" max="8" width="8.75833333333333" style="10" customWidth="1"/>
    <col min="9" max="10" width="8.75833333333333" style="12" customWidth="1"/>
    <col min="11" max="11" width="8.75833333333333" style="10" customWidth="1"/>
    <col min="12" max="13" width="8.75833333333333" style="12" customWidth="1"/>
    <col min="14" max="14" width="11.875" style="10" customWidth="1"/>
    <col min="15" max="15" width="21.5" style="13" customWidth="1"/>
    <col min="16" max="16" width="9.5" style="14" customWidth="1"/>
    <col min="17" max="16384" width="8.75833333333333" style="10"/>
  </cols>
  <sheetData>
    <row r="1" ht="30" customHeight="1" spans="1:16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14.25" spans="1:16">
      <c r="A2" s="16" t="s">
        <v>15</v>
      </c>
      <c r="B2" s="16" t="s">
        <v>16</v>
      </c>
      <c r="C2" s="16" t="s">
        <v>17</v>
      </c>
      <c r="D2" s="16" t="s">
        <v>18</v>
      </c>
      <c r="E2" s="17" t="s">
        <v>19</v>
      </c>
      <c r="F2" s="17" t="s">
        <v>20</v>
      </c>
      <c r="G2" s="17" t="s">
        <v>21</v>
      </c>
      <c r="H2" s="16" t="s">
        <v>22</v>
      </c>
      <c r="I2" s="40"/>
      <c r="J2" s="40"/>
      <c r="K2" s="16"/>
      <c r="L2" s="40"/>
      <c r="M2" s="40"/>
      <c r="N2" s="18" t="s">
        <v>23</v>
      </c>
      <c r="O2" s="16" t="s">
        <v>8</v>
      </c>
      <c r="P2" s="16"/>
    </row>
    <row r="3" ht="14.25" spans="1:16">
      <c r="A3" s="18"/>
      <c r="B3" s="16"/>
      <c r="C3" s="16"/>
      <c r="D3" s="16"/>
      <c r="E3" s="19"/>
      <c r="F3" s="19"/>
      <c r="G3" s="17"/>
      <c r="H3" s="16" t="s">
        <v>24</v>
      </c>
      <c r="I3" s="40"/>
      <c r="J3" s="40"/>
      <c r="K3" s="16" t="s">
        <v>25</v>
      </c>
      <c r="L3" s="40"/>
      <c r="M3" s="40"/>
      <c r="N3" s="18"/>
      <c r="O3" s="16"/>
      <c r="P3" s="16"/>
    </row>
    <row r="4" ht="18.95" customHeight="1" spans="1:16">
      <c r="A4" s="18"/>
      <c r="B4" s="16"/>
      <c r="C4" s="16"/>
      <c r="D4" s="16"/>
      <c r="E4" s="19"/>
      <c r="F4" s="19"/>
      <c r="G4" s="17"/>
      <c r="H4" s="16" t="s">
        <v>26</v>
      </c>
      <c r="I4" s="40" t="s">
        <v>27</v>
      </c>
      <c r="J4" s="40" t="s">
        <v>28</v>
      </c>
      <c r="K4" s="16" t="s">
        <v>26</v>
      </c>
      <c r="L4" s="40" t="s">
        <v>27</v>
      </c>
      <c r="M4" s="40" t="s">
        <v>28</v>
      </c>
      <c r="N4" s="18"/>
      <c r="O4" s="16"/>
      <c r="P4" s="16"/>
    </row>
    <row r="5" ht="27" customHeight="1" spans="1:16">
      <c r="A5" s="16"/>
      <c r="B5" s="16"/>
      <c r="C5" s="16"/>
      <c r="D5" s="16"/>
      <c r="E5" s="17"/>
      <c r="F5" s="17"/>
      <c r="G5" s="17"/>
      <c r="H5" s="16"/>
      <c r="I5" s="40"/>
      <c r="J5" s="40"/>
      <c r="K5" s="16"/>
      <c r="L5" s="40"/>
      <c r="M5" s="40"/>
      <c r="N5" s="16"/>
      <c r="O5" s="16"/>
      <c r="P5" s="16"/>
    </row>
    <row r="6" ht="18" customHeight="1" spans="1:16">
      <c r="A6" s="20" t="s">
        <v>29</v>
      </c>
      <c r="B6" s="21"/>
      <c r="C6" s="21"/>
      <c r="D6" s="21"/>
      <c r="E6" s="21"/>
      <c r="F6" s="22"/>
      <c r="G6" s="23">
        <v>460</v>
      </c>
      <c r="H6" s="24"/>
      <c r="I6" s="41"/>
      <c r="J6" s="41"/>
      <c r="K6" s="24"/>
      <c r="L6" s="41"/>
      <c r="M6" s="41"/>
      <c r="N6" s="24"/>
      <c r="O6" s="24"/>
      <c r="P6" s="24"/>
    </row>
    <row r="7" ht="19.5" customHeight="1" spans="1:16">
      <c r="A7" s="25">
        <v>1</v>
      </c>
      <c r="B7" s="26" t="s">
        <v>30</v>
      </c>
      <c r="C7" s="27" t="s">
        <v>31</v>
      </c>
      <c r="D7" s="27" t="s">
        <v>32</v>
      </c>
      <c r="E7" s="28">
        <v>0</v>
      </c>
      <c r="F7" s="28">
        <v>0.521</v>
      </c>
      <c r="G7" s="28">
        <v>0.521</v>
      </c>
      <c r="H7" s="29" t="s">
        <v>33</v>
      </c>
      <c r="I7" s="29">
        <v>5.5</v>
      </c>
      <c r="J7" s="29">
        <v>4.5</v>
      </c>
      <c r="K7" s="29" t="s">
        <v>33</v>
      </c>
      <c r="L7" s="29">
        <f t="shared" ref="L7:L30" si="0">M7+1</f>
        <v>6.5</v>
      </c>
      <c r="M7" s="29">
        <v>5.5</v>
      </c>
      <c r="N7" s="25" t="s">
        <v>34</v>
      </c>
      <c r="O7" s="35" t="s">
        <v>35</v>
      </c>
      <c r="P7" s="25" t="s">
        <v>36</v>
      </c>
    </row>
    <row r="8" ht="19.5" customHeight="1" spans="1:16">
      <c r="A8" s="25">
        <v>2</v>
      </c>
      <c r="B8" s="26" t="s">
        <v>30</v>
      </c>
      <c r="C8" s="27" t="s">
        <v>31</v>
      </c>
      <c r="D8" s="27" t="s">
        <v>32</v>
      </c>
      <c r="E8" s="28">
        <v>0.521</v>
      </c>
      <c r="F8" s="30">
        <v>2.257</v>
      </c>
      <c r="G8" s="28">
        <f>F8-E8</f>
        <v>1.736</v>
      </c>
      <c r="H8" s="29" t="s">
        <v>33</v>
      </c>
      <c r="I8" s="29">
        <v>5.5</v>
      </c>
      <c r="J8" s="29">
        <v>4.5</v>
      </c>
      <c r="K8" s="29" t="s">
        <v>33</v>
      </c>
      <c r="L8" s="29">
        <f t="shared" si="0"/>
        <v>6.5</v>
      </c>
      <c r="M8" s="29">
        <v>5.5</v>
      </c>
      <c r="N8" s="25" t="s">
        <v>34</v>
      </c>
      <c r="O8" s="35" t="s">
        <v>35</v>
      </c>
      <c r="P8" s="25" t="s">
        <v>36</v>
      </c>
    </row>
    <row r="9" ht="19.5" customHeight="1" spans="1:16">
      <c r="A9" s="25">
        <v>3</v>
      </c>
      <c r="B9" s="26" t="s">
        <v>30</v>
      </c>
      <c r="C9" s="27" t="s">
        <v>31</v>
      </c>
      <c r="D9" s="27" t="s">
        <v>32</v>
      </c>
      <c r="E9" s="28">
        <v>2.277</v>
      </c>
      <c r="F9" s="28">
        <v>4.064</v>
      </c>
      <c r="G9" s="28">
        <f>F9-E9</f>
        <v>1.787</v>
      </c>
      <c r="H9" s="29" t="s">
        <v>33</v>
      </c>
      <c r="I9" s="29">
        <v>4.5</v>
      </c>
      <c r="J9" s="29">
        <v>3.5</v>
      </c>
      <c r="K9" s="29" t="s">
        <v>33</v>
      </c>
      <c r="L9" s="29">
        <f t="shared" si="0"/>
        <v>6.5</v>
      </c>
      <c r="M9" s="29">
        <v>5.5</v>
      </c>
      <c r="N9" s="25" t="s">
        <v>34</v>
      </c>
      <c r="O9" s="35" t="s">
        <v>35</v>
      </c>
      <c r="P9" s="25" t="s">
        <v>36</v>
      </c>
    </row>
    <row r="10" ht="19.5" customHeight="1" spans="1:16">
      <c r="A10" s="25">
        <v>4</v>
      </c>
      <c r="B10" s="26" t="s">
        <v>30</v>
      </c>
      <c r="C10" s="27" t="s">
        <v>37</v>
      </c>
      <c r="D10" s="27" t="s">
        <v>38</v>
      </c>
      <c r="E10" s="28">
        <v>0</v>
      </c>
      <c r="F10" s="28">
        <v>0.331</v>
      </c>
      <c r="G10" s="28">
        <v>0.331</v>
      </c>
      <c r="H10" s="29" t="s">
        <v>33</v>
      </c>
      <c r="I10" s="29">
        <v>5.5</v>
      </c>
      <c r="J10" s="29">
        <v>4.5</v>
      </c>
      <c r="K10" s="29" t="s">
        <v>33</v>
      </c>
      <c r="L10" s="29">
        <f t="shared" si="0"/>
        <v>6.5</v>
      </c>
      <c r="M10" s="29">
        <v>5.5</v>
      </c>
      <c r="N10" s="25" t="s">
        <v>34</v>
      </c>
      <c r="O10" s="35" t="s">
        <v>35</v>
      </c>
      <c r="P10" s="25" t="s">
        <v>36</v>
      </c>
    </row>
    <row r="11" ht="19.5" customHeight="1" spans="1:16">
      <c r="A11" s="25">
        <v>5</v>
      </c>
      <c r="B11" s="26" t="s">
        <v>30</v>
      </c>
      <c r="C11" s="27" t="s">
        <v>37</v>
      </c>
      <c r="D11" s="27" t="s">
        <v>38</v>
      </c>
      <c r="E11" s="28">
        <v>0.331</v>
      </c>
      <c r="F11" s="31">
        <v>2.055</v>
      </c>
      <c r="G11" s="32">
        <f>F11-E11</f>
        <v>1.724</v>
      </c>
      <c r="H11" s="29" t="s">
        <v>33</v>
      </c>
      <c r="I11" s="42">
        <v>5.5</v>
      </c>
      <c r="J11" s="42">
        <v>4.5</v>
      </c>
      <c r="K11" s="29" t="s">
        <v>33</v>
      </c>
      <c r="L11" s="29">
        <f t="shared" si="0"/>
        <v>6.5</v>
      </c>
      <c r="M11" s="29">
        <v>5.5</v>
      </c>
      <c r="N11" s="25" t="s">
        <v>34</v>
      </c>
      <c r="O11" s="26" t="s">
        <v>39</v>
      </c>
      <c r="P11" s="25" t="s">
        <v>36</v>
      </c>
    </row>
    <row r="12" ht="19.5" customHeight="1" spans="1:16">
      <c r="A12" s="25">
        <v>6</v>
      </c>
      <c r="B12" s="26" t="s">
        <v>30</v>
      </c>
      <c r="C12" s="27" t="s">
        <v>40</v>
      </c>
      <c r="D12" s="27" t="s">
        <v>41</v>
      </c>
      <c r="E12" s="28">
        <v>0</v>
      </c>
      <c r="F12" s="28">
        <v>0.396</v>
      </c>
      <c r="G12" s="28">
        <f>F12-E12</f>
        <v>0.396</v>
      </c>
      <c r="H12" s="29" t="s">
        <v>33</v>
      </c>
      <c r="I12" s="29">
        <v>4.5</v>
      </c>
      <c r="J12" s="29">
        <v>3.5</v>
      </c>
      <c r="K12" s="29" t="s">
        <v>33</v>
      </c>
      <c r="L12" s="29">
        <f t="shared" si="0"/>
        <v>6.5</v>
      </c>
      <c r="M12" s="29">
        <v>5.5</v>
      </c>
      <c r="N12" s="25" t="s">
        <v>34</v>
      </c>
      <c r="O12" s="35" t="s">
        <v>42</v>
      </c>
      <c r="P12" s="25" t="s">
        <v>36</v>
      </c>
    </row>
    <row r="13" ht="19.5" customHeight="1" spans="1:16">
      <c r="A13" s="25">
        <v>7</v>
      </c>
      <c r="B13" s="26" t="s">
        <v>30</v>
      </c>
      <c r="C13" s="33" t="s">
        <v>43</v>
      </c>
      <c r="D13" s="33" t="s">
        <v>44</v>
      </c>
      <c r="E13" s="34">
        <f>F219</f>
        <v>1.864</v>
      </c>
      <c r="F13" s="31">
        <v>2.694</v>
      </c>
      <c r="G13" s="28">
        <f>F13-E13</f>
        <v>0.83</v>
      </c>
      <c r="H13" s="29" t="s">
        <v>33</v>
      </c>
      <c r="I13" s="29">
        <v>4.5</v>
      </c>
      <c r="J13" s="29">
        <v>3.5</v>
      </c>
      <c r="K13" s="29" t="s">
        <v>33</v>
      </c>
      <c r="L13" s="29">
        <f t="shared" si="0"/>
        <v>7.5</v>
      </c>
      <c r="M13" s="29">
        <v>6.5</v>
      </c>
      <c r="N13" s="25" t="s">
        <v>34</v>
      </c>
      <c r="O13" s="35" t="s">
        <v>45</v>
      </c>
      <c r="P13" s="25" t="s">
        <v>36</v>
      </c>
    </row>
    <row r="14" ht="19.5" customHeight="1" spans="1:16">
      <c r="A14" s="25">
        <v>8</v>
      </c>
      <c r="B14" s="26" t="s">
        <v>30</v>
      </c>
      <c r="C14" s="27" t="s">
        <v>46</v>
      </c>
      <c r="D14" s="27" t="s">
        <v>47</v>
      </c>
      <c r="E14" s="28">
        <v>0</v>
      </c>
      <c r="F14" s="28">
        <v>0.424</v>
      </c>
      <c r="G14" s="28">
        <v>0.424</v>
      </c>
      <c r="H14" s="29" t="s">
        <v>33</v>
      </c>
      <c r="I14" s="29">
        <v>4.5</v>
      </c>
      <c r="J14" s="29">
        <v>3.5</v>
      </c>
      <c r="K14" s="29" t="s">
        <v>33</v>
      </c>
      <c r="L14" s="29">
        <f t="shared" si="0"/>
        <v>6.5</v>
      </c>
      <c r="M14" s="29">
        <v>5.5</v>
      </c>
      <c r="N14" s="27" t="s">
        <v>34</v>
      </c>
      <c r="O14" s="26" t="s">
        <v>48</v>
      </c>
      <c r="P14" s="25" t="s">
        <v>36</v>
      </c>
    </row>
    <row r="15" ht="19.5" customHeight="1" spans="1:16">
      <c r="A15" s="25">
        <v>9</v>
      </c>
      <c r="B15" s="26" t="s">
        <v>30</v>
      </c>
      <c r="C15" s="27" t="s">
        <v>49</v>
      </c>
      <c r="D15" s="27" t="s">
        <v>50</v>
      </c>
      <c r="E15" s="28">
        <v>0</v>
      </c>
      <c r="F15" s="28">
        <v>0.705</v>
      </c>
      <c r="G15" s="28">
        <v>0.705</v>
      </c>
      <c r="H15" s="29" t="s">
        <v>33</v>
      </c>
      <c r="I15" s="29">
        <v>4.5</v>
      </c>
      <c r="J15" s="29">
        <v>3.5</v>
      </c>
      <c r="K15" s="29" t="s">
        <v>33</v>
      </c>
      <c r="L15" s="29">
        <f t="shared" si="0"/>
        <v>6.5</v>
      </c>
      <c r="M15" s="29">
        <v>5.5</v>
      </c>
      <c r="N15" s="27" t="s">
        <v>34</v>
      </c>
      <c r="O15" s="26" t="s">
        <v>48</v>
      </c>
      <c r="P15" s="25" t="s">
        <v>36</v>
      </c>
    </row>
    <row r="16" ht="19.5" customHeight="1" spans="1:16">
      <c r="A16" s="25">
        <v>10</v>
      </c>
      <c r="B16" s="26" t="s">
        <v>30</v>
      </c>
      <c r="C16" s="27" t="s">
        <v>51</v>
      </c>
      <c r="D16" s="27" t="s">
        <v>52</v>
      </c>
      <c r="E16" s="28">
        <v>0</v>
      </c>
      <c r="F16" s="28">
        <v>0.5</v>
      </c>
      <c r="G16" s="32">
        <f t="shared" ref="G16:G23" si="1">F16-E16</f>
        <v>0.5</v>
      </c>
      <c r="H16" s="29" t="s">
        <v>33</v>
      </c>
      <c r="I16" s="29">
        <v>4.5</v>
      </c>
      <c r="J16" s="29">
        <v>3.5</v>
      </c>
      <c r="K16" s="29" t="s">
        <v>33</v>
      </c>
      <c r="L16" s="29">
        <f t="shared" si="0"/>
        <v>6.5</v>
      </c>
      <c r="M16" s="29">
        <v>5.5</v>
      </c>
      <c r="N16" s="27" t="s">
        <v>34</v>
      </c>
      <c r="O16" s="26" t="s">
        <v>48</v>
      </c>
      <c r="P16" s="25" t="s">
        <v>36</v>
      </c>
    </row>
    <row r="17" ht="19.5" customHeight="1" spans="1:16">
      <c r="A17" s="25">
        <v>11</v>
      </c>
      <c r="B17" s="35" t="s">
        <v>53</v>
      </c>
      <c r="C17" s="25" t="s">
        <v>54</v>
      </c>
      <c r="D17" s="27" t="s">
        <v>55</v>
      </c>
      <c r="E17" s="28">
        <v>2.188</v>
      </c>
      <c r="F17" s="28">
        <v>3.749</v>
      </c>
      <c r="G17" s="28">
        <v>1.561</v>
      </c>
      <c r="H17" s="29" t="s">
        <v>33</v>
      </c>
      <c r="I17" s="29">
        <v>6</v>
      </c>
      <c r="J17" s="29">
        <v>5</v>
      </c>
      <c r="K17" s="29" t="s">
        <v>56</v>
      </c>
      <c r="L17" s="29">
        <f t="shared" si="0"/>
        <v>7.5</v>
      </c>
      <c r="M17" s="29">
        <v>6.5</v>
      </c>
      <c r="N17" s="25" t="s">
        <v>34</v>
      </c>
      <c r="O17" s="35" t="s">
        <v>57</v>
      </c>
      <c r="P17" s="25" t="s">
        <v>36</v>
      </c>
    </row>
    <row r="18" ht="19.5" customHeight="1" spans="1:16">
      <c r="A18" s="25">
        <v>12</v>
      </c>
      <c r="B18" s="26" t="s">
        <v>53</v>
      </c>
      <c r="C18" s="27" t="s">
        <v>54</v>
      </c>
      <c r="D18" s="27" t="s">
        <v>55</v>
      </c>
      <c r="E18" s="28">
        <v>3.749</v>
      </c>
      <c r="F18" s="28">
        <v>5.958</v>
      </c>
      <c r="G18" s="28">
        <f t="shared" si="1"/>
        <v>2.209</v>
      </c>
      <c r="H18" s="29" t="s">
        <v>33</v>
      </c>
      <c r="I18" s="29">
        <v>6</v>
      </c>
      <c r="J18" s="29">
        <v>5</v>
      </c>
      <c r="K18" s="29" t="s">
        <v>56</v>
      </c>
      <c r="L18" s="29">
        <f t="shared" si="0"/>
        <v>7.5</v>
      </c>
      <c r="M18" s="29">
        <v>6.5</v>
      </c>
      <c r="N18" s="25" t="s">
        <v>34</v>
      </c>
      <c r="O18" s="25" t="s">
        <v>58</v>
      </c>
      <c r="P18" s="25" t="s">
        <v>36</v>
      </c>
    </row>
    <row r="19" ht="19.5" customHeight="1" spans="1:16">
      <c r="A19" s="25">
        <v>13</v>
      </c>
      <c r="B19" s="26" t="s">
        <v>53</v>
      </c>
      <c r="C19" s="27" t="s">
        <v>59</v>
      </c>
      <c r="D19" s="27" t="s">
        <v>60</v>
      </c>
      <c r="E19" s="28">
        <v>0.773</v>
      </c>
      <c r="F19" s="28">
        <v>3.905</v>
      </c>
      <c r="G19" s="28">
        <f t="shared" si="1"/>
        <v>3.132</v>
      </c>
      <c r="H19" s="29" t="s">
        <v>33</v>
      </c>
      <c r="I19" s="29">
        <v>4.5</v>
      </c>
      <c r="J19" s="29">
        <v>3.5</v>
      </c>
      <c r="K19" s="29" t="s">
        <v>56</v>
      </c>
      <c r="L19" s="29">
        <f t="shared" si="0"/>
        <v>7.5</v>
      </c>
      <c r="M19" s="29">
        <v>6.5</v>
      </c>
      <c r="N19" s="25" t="s">
        <v>34</v>
      </c>
      <c r="O19" s="35" t="s">
        <v>61</v>
      </c>
      <c r="P19" s="25" t="s">
        <v>36</v>
      </c>
    </row>
    <row r="20" ht="19.5" customHeight="1" spans="1:16">
      <c r="A20" s="25">
        <v>14</v>
      </c>
      <c r="B20" s="26" t="s">
        <v>53</v>
      </c>
      <c r="C20" s="27" t="s">
        <v>62</v>
      </c>
      <c r="D20" s="27" t="s">
        <v>63</v>
      </c>
      <c r="E20" s="28">
        <v>0</v>
      </c>
      <c r="F20" s="28">
        <v>3.821</v>
      </c>
      <c r="G20" s="28">
        <f t="shared" si="1"/>
        <v>3.821</v>
      </c>
      <c r="H20" s="29" t="s">
        <v>33</v>
      </c>
      <c r="I20" s="29">
        <v>5.5</v>
      </c>
      <c r="J20" s="29">
        <v>4.5</v>
      </c>
      <c r="K20" s="29" t="s">
        <v>33</v>
      </c>
      <c r="L20" s="29">
        <f t="shared" si="0"/>
        <v>6.5</v>
      </c>
      <c r="M20" s="29">
        <v>5.5</v>
      </c>
      <c r="N20" s="25" t="s">
        <v>34</v>
      </c>
      <c r="O20" s="35" t="s">
        <v>64</v>
      </c>
      <c r="P20" s="25" t="s">
        <v>36</v>
      </c>
    </row>
    <row r="21" ht="19.5" customHeight="1" spans="1:16">
      <c r="A21" s="25">
        <v>15</v>
      </c>
      <c r="B21" s="26" t="s">
        <v>53</v>
      </c>
      <c r="C21" s="27" t="s">
        <v>62</v>
      </c>
      <c r="D21" s="27" t="s">
        <v>63</v>
      </c>
      <c r="E21" s="28">
        <v>3.821</v>
      </c>
      <c r="F21" s="28">
        <v>7.916</v>
      </c>
      <c r="G21" s="28">
        <f t="shared" si="1"/>
        <v>4.095</v>
      </c>
      <c r="H21" s="29" t="s">
        <v>33</v>
      </c>
      <c r="I21" s="29">
        <v>5.5</v>
      </c>
      <c r="J21" s="29">
        <v>4.5</v>
      </c>
      <c r="K21" s="29" t="s">
        <v>33</v>
      </c>
      <c r="L21" s="29">
        <f t="shared" si="0"/>
        <v>6.5</v>
      </c>
      <c r="M21" s="29">
        <v>5.5</v>
      </c>
      <c r="N21" s="25" t="s">
        <v>34</v>
      </c>
      <c r="O21" s="35" t="s">
        <v>64</v>
      </c>
      <c r="P21" s="25" t="s">
        <v>36</v>
      </c>
    </row>
    <row r="22" ht="19.5" customHeight="1" spans="1:16">
      <c r="A22" s="25">
        <v>16</v>
      </c>
      <c r="B22" s="26" t="s">
        <v>53</v>
      </c>
      <c r="C22" s="27" t="s">
        <v>65</v>
      </c>
      <c r="D22" s="25" t="s">
        <v>66</v>
      </c>
      <c r="E22" s="28">
        <v>0</v>
      </c>
      <c r="F22" s="28">
        <v>1.126</v>
      </c>
      <c r="G22" s="28">
        <f t="shared" si="1"/>
        <v>1.126</v>
      </c>
      <c r="H22" s="29" t="s">
        <v>33</v>
      </c>
      <c r="I22" s="29">
        <v>4.5</v>
      </c>
      <c r="J22" s="29">
        <v>3.5</v>
      </c>
      <c r="K22" s="29" t="s">
        <v>33</v>
      </c>
      <c r="L22" s="29">
        <f t="shared" si="0"/>
        <v>6.5</v>
      </c>
      <c r="M22" s="29">
        <v>5.5</v>
      </c>
      <c r="N22" s="25" t="s">
        <v>34</v>
      </c>
      <c r="O22" s="26" t="s">
        <v>39</v>
      </c>
      <c r="P22" s="25" t="s">
        <v>36</v>
      </c>
    </row>
    <row r="23" ht="19.5" customHeight="1" spans="1:16">
      <c r="A23" s="25">
        <v>17</v>
      </c>
      <c r="B23" s="26" t="s">
        <v>53</v>
      </c>
      <c r="C23" s="33" t="s">
        <v>67</v>
      </c>
      <c r="D23" s="33" t="s">
        <v>68</v>
      </c>
      <c r="E23" s="34">
        <v>3.21</v>
      </c>
      <c r="F23" s="31">
        <v>4.739</v>
      </c>
      <c r="G23" s="28">
        <f t="shared" si="1"/>
        <v>1.529</v>
      </c>
      <c r="H23" s="29" t="s">
        <v>33</v>
      </c>
      <c r="I23" s="29">
        <v>6</v>
      </c>
      <c r="J23" s="29">
        <v>5</v>
      </c>
      <c r="K23" s="29" t="s">
        <v>33</v>
      </c>
      <c r="L23" s="29">
        <f t="shared" si="0"/>
        <v>6.5</v>
      </c>
      <c r="M23" s="29">
        <v>5.5</v>
      </c>
      <c r="N23" s="25" t="s">
        <v>34</v>
      </c>
      <c r="O23" s="26" t="s">
        <v>39</v>
      </c>
      <c r="P23" s="25" t="s">
        <v>36</v>
      </c>
    </row>
    <row r="24" ht="19.5" customHeight="1" spans="1:16">
      <c r="A24" s="25">
        <v>18</v>
      </c>
      <c r="B24" s="35" t="s">
        <v>53</v>
      </c>
      <c r="C24" s="25" t="s">
        <v>69</v>
      </c>
      <c r="D24" s="25" t="s">
        <v>70</v>
      </c>
      <c r="E24" s="28">
        <v>0</v>
      </c>
      <c r="F24" s="28">
        <v>1.183</v>
      </c>
      <c r="G24" s="28">
        <f t="shared" ref="G24:G30" si="2">F24-E24</f>
        <v>1.183</v>
      </c>
      <c r="H24" s="29" t="s">
        <v>33</v>
      </c>
      <c r="I24" s="29">
        <v>5.5</v>
      </c>
      <c r="J24" s="29">
        <v>4.5</v>
      </c>
      <c r="K24" s="29" t="s">
        <v>33</v>
      </c>
      <c r="L24" s="29">
        <f t="shared" si="0"/>
        <v>6.5</v>
      </c>
      <c r="M24" s="29">
        <v>5.5</v>
      </c>
      <c r="N24" s="25" t="s">
        <v>34</v>
      </c>
      <c r="O24" s="26" t="s">
        <v>39</v>
      </c>
      <c r="P24" s="25" t="s">
        <v>36</v>
      </c>
    </row>
    <row r="25" ht="19.5" customHeight="1" spans="1:16">
      <c r="A25" s="25">
        <v>19</v>
      </c>
      <c r="B25" s="35" t="s">
        <v>53</v>
      </c>
      <c r="C25" s="25" t="s">
        <v>71</v>
      </c>
      <c r="D25" s="27" t="s">
        <v>72</v>
      </c>
      <c r="E25" s="28">
        <v>0.926</v>
      </c>
      <c r="F25" s="28">
        <v>3.956</v>
      </c>
      <c r="G25" s="28">
        <f t="shared" si="2"/>
        <v>3.03</v>
      </c>
      <c r="H25" s="29" t="s">
        <v>33</v>
      </c>
      <c r="I25" s="29">
        <v>5.5</v>
      </c>
      <c r="J25" s="29">
        <v>4.5</v>
      </c>
      <c r="K25" s="29" t="s">
        <v>33</v>
      </c>
      <c r="L25" s="29">
        <f t="shared" si="0"/>
        <v>6.5</v>
      </c>
      <c r="M25" s="29">
        <v>5.5</v>
      </c>
      <c r="N25" s="25" t="s">
        <v>34</v>
      </c>
      <c r="O25" s="35" t="s">
        <v>57</v>
      </c>
      <c r="P25" s="25" t="s">
        <v>36</v>
      </c>
    </row>
    <row r="26" ht="19.5" customHeight="1" spans="1:16">
      <c r="A26" s="25">
        <v>20</v>
      </c>
      <c r="B26" s="35" t="s">
        <v>53</v>
      </c>
      <c r="C26" s="25" t="s">
        <v>71</v>
      </c>
      <c r="D26" s="27" t="s">
        <v>72</v>
      </c>
      <c r="E26" s="28">
        <v>4.786</v>
      </c>
      <c r="F26" s="28">
        <v>5.775</v>
      </c>
      <c r="G26" s="28">
        <v>0.989000000000001</v>
      </c>
      <c r="H26" s="29" t="s">
        <v>33</v>
      </c>
      <c r="I26" s="29">
        <v>6</v>
      </c>
      <c r="J26" s="29">
        <v>5</v>
      </c>
      <c r="K26" s="29" t="s">
        <v>33</v>
      </c>
      <c r="L26" s="29">
        <f t="shared" si="0"/>
        <v>6.5</v>
      </c>
      <c r="M26" s="29">
        <v>5.5</v>
      </c>
      <c r="N26" s="25" t="s">
        <v>34</v>
      </c>
      <c r="O26" s="35" t="s">
        <v>57</v>
      </c>
      <c r="P26" s="25" t="s">
        <v>36</v>
      </c>
    </row>
    <row r="27" ht="19.5" customHeight="1" spans="1:16">
      <c r="A27" s="25">
        <v>21</v>
      </c>
      <c r="B27" s="35" t="s">
        <v>53</v>
      </c>
      <c r="C27" s="33" t="s">
        <v>69</v>
      </c>
      <c r="D27" s="33" t="s">
        <v>70</v>
      </c>
      <c r="E27" s="34">
        <v>2.481</v>
      </c>
      <c r="F27" s="31">
        <v>2.834</v>
      </c>
      <c r="G27" s="28">
        <f>F27-E27</f>
        <v>0.353</v>
      </c>
      <c r="H27" s="29" t="s">
        <v>33</v>
      </c>
      <c r="I27" s="29">
        <v>5</v>
      </c>
      <c r="J27" s="29">
        <v>4</v>
      </c>
      <c r="K27" s="29" t="s">
        <v>33</v>
      </c>
      <c r="L27" s="29">
        <f t="shared" si="0"/>
        <v>6.5</v>
      </c>
      <c r="M27" s="29">
        <v>5.5</v>
      </c>
      <c r="N27" s="25" t="s">
        <v>34</v>
      </c>
      <c r="O27" s="35" t="s">
        <v>57</v>
      </c>
      <c r="P27" s="25" t="s">
        <v>36</v>
      </c>
    </row>
    <row r="28" ht="19.5" customHeight="1" spans="1:16">
      <c r="A28" s="25">
        <v>22</v>
      </c>
      <c r="B28" s="26" t="s">
        <v>53</v>
      </c>
      <c r="C28" s="27" t="s">
        <v>73</v>
      </c>
      <c r="D28" s="27" t="s">
        <v>74</v>
      </c>
      <c r="E28" s="28">
        <v>0</v>
      </c>
      <c r="F28" s="28">
        <v>0.344</v>
      </c>
      <c r="G28" s="28">
        <f t="shared" si="2"/>
        <v>0.344</v>
      </c>
      <c r="H28" s="29" t="s">
        <v>33</v>
      </c>
      <c r="I28" s="29">
        <v>4.5</v>
      </c>
      <c r="J28" s="29">
        <v>3.5</v>
      </c>
      <c r="K28" s="29" t="s">
        <v>33</v>
      </c>
      <c r="L28" s="29">
        <f t="shared" si="0"/>
        <v>6.5</v>
      </c>
      <c r="M28" s="29">
        <v>5.5</v>
      </c>
      <c r="N28" s="25" t="s">
        <v>34</v>
      </c>
      <c r="O28" s="35" t="s">
        <v>75</v>
      </c>
      <c r="P28" s="25" t="s">
        <v>36</v>
      </c>
    </row>
    <row r="29" ht="19.5" customHeight="1" spans="1:16">
      <c r="A29" s="25">
        <v>23</v>
      </c>
      <c r="B29" s="26" t="s">
        <v>53</v>
      </c>
      <c r="C29" s="27" t="s">
        <v>76</v>
      </c>
      <c r="D29" s="27" t="s">
        <v>77</v>
      </c>
      <c r="E29" s="28">
        <v>0</v>
      </c>
      <c r="F29" s="28">
        <v>0.083</v>
      </c>
      <c r="G29" s="28">
        <f t="shared" si="2"/>
        <v>0.083</v>
      </c>
      <c r="H29" s="29" t="s">
        <v>33</v>
      </c>
      <c r="I29" s="29">
        <v>5.5</v>
      </c>
      <c r="J29" s="29">
        <v>4.5</v>
      </c>
      <c r="K29" s="29" t="s">
        <v>33</v>
      </c>
      <c r="L29" s="29">
        <f t="shared" si="0"/>
        <v>6.5</v>
      </c>
      <c r="M29" s="29">
        <v>5.5</v>
      </c>
      <c r="N29" s="25" t="s">
        <v>34</v>
      </c>
      <c r="O29" s="35" t="s">
        <v>75</v>
      </c>
      <c r="P29" s="25" t="s">
        <v>36</v>
      </c>
    </row>
    <row r="30" ht="19.5" customHeight="1" spans="1:16">
      <c r="A30" s="25">
        <v>24</v>
      </c>
      <c r="B30" s="26" t="s">
        <v>53</v>
      </c>
      <c r="C30" s="27" t="s">
        <v>78</v>
      </c>
      <c r="D30" s="27" t="s">
        <v>79</v>
      </c>
      <c r="E30" s="28">
        <v>2.026</v>
      </c>
      <c r="F30" s="28">
        <v>4.536</v>
      </c>
      <c r="G30" s="28">
        <f t="shared" si="2"/>
        <v>2.51</v>
      </c>
      <c r="H30" s="29" t="s">
        <v>33</v>
      </c>
      <c r="I30" s="29">
        <v>4.5</v>
      </c>
      <c r="J30" s="29">
        <v>3.5</v>
      </c>
      <c r="K30" s="29" t="s">
        <v>33</v>
      </c>
      <c r="L30" s="29">
        <f t="shared" si="0"/>
        <v>6.5</v>
      </c>
      <c r="M30" s="29">
        <v>5.5</v>
      </c>
      <c r="N30" s="25" t="s">
        <v>34</v>
      </c>
      <c r="O30" s="26" t="s">
        <v>39</v>
      </c>
      <c r="P30" s="25" t="s">
        <v>36</v>
      </c>
    </row>
    <row r="31" ht="19.5" customHeight="1" spans="1:16">
      <c r="A31" s="25">
        <v>25</v>
      </c>
      <c r="B31" s="35" t="s">
        <v>53</v>
      </c>
      <c r="C31" s="27" t="s">
        <v>80</v>
      </c>
      <c r="D31" s="27" t="s">
        <v>81</v>
      </c>
      <c r="E31" s="28">
        <v>0</v>
      </c>
      <c r="F31" s="28">
        <v>1.036</v>
      </c>
      <c r="G31" s="32">
        <v>1.036</v>
      </c>
      <c r="H31" s="29" t="s">
        <v>33</v>
      </c>
      <c r="I31" s="29">
        <v>7</v>
      </c>
      <c r="J31" s="29">
        <v>6</v>
      </c>
      <c r="K31" s="29" t="s">
        <v>56</v>
      </c>
      <c r="L31" s="29">
        <v>7.5</v>
      </c>
      <c r="M31" s="29">
        <v>6.5</v>
      </c>
      <c r="N31" s="25" t="s">
        <v>34</v>
      </c>
      <c r="O31" s="26" t="s">
        <v>39</v>
      </c>
      <c r="P31" s="25" t="s">
        <v>36</v>
      </c>
    </row>
    <row r="32" ht="19.5" customHeight="1" spans="1:16">
      <c r="A32" s="25">
        <v>26</v>
      </c>
      <c r="B32" s="26" t="s">
        <v>53</v>
      </c>
      <c r="C32" s="27" t="s">
        <v>82</v>
      </c>
      <c r="D32" s="27" t="s">
        <v>83</v>
      </c>
      <c r="E32" s="28">
        <v>0.445</v>
      </c>
      <c r="F32" s="28">
        <v>1.13</v>
      </c>
      <c r="G32" s="28">
        <v>0.685</v>
      </c>
      <c r="H32" s="29" t="s">
        <v>33</v>
      </c>
      <c r="I32" s="29">
        <v>4.5</v>
      </c>
      <c r="J32" s="29">
        <v>3.5</v>
      </c>
      <c r="K32" s="29" t="s">
        <v>33</v>
      </c>
      <c r="L32" s="29">
        <f>M32+1</f>
        <v>6.5</v>
      </c>
      <c r="M32" s="29">
        <v>5.5</v>
      </c>
      <c r="N32" s="25" t="s">
        <v>34</v>
      </c>
      <c r="O32" s="35" t="s">
        <v>75</v>
      </c>
      <c r="P32" s="25" t="s">
        <v>36</v>
      </c>
    </row>
    <row r="33" ht="19.5" customHeight="1" spans="1:16">
      <c r="A33" s="25">
        <v>27</v>
      </c>
      <c r="B33" s="35" t="s">
        <v>53</v>
      </c>
      <c r="C33" s="27" t="s">
        <v>84</v>
      </c>
      <c r="D33" s="27" t="s">
        <v>77</v>
      </c>
      <c r="E33" s="28">
        <v>0</v>
      </c>
      <c r="F33" s="28">
        <v>1.652</v>
      </c>
      <c r="G33" s="32">
        <f>F33-E33</f>
        <v>1.652</v>
      </c>
      <c r="H33" s="29" t="s">
        <v>33</v>
      </c>
      <c r="I33" s="29">
        <v>7</v>
      </c>
      <c r="J33" s="29">
        <v>6</v>
      </c>
      <c r="K33" s="29" t="s">
        <v>56</v>
      </c>
      <c r="L33" s="29">
        <v>7.5</v>
      </c>
      <c r="M33" s="29">
        <v>6.5</v>
      </c>
      <c r="N33" s="25" t="s">
        <v>34</v>
      </c>
      <c r="O33" s="26" t="s">
        <v>39</v>
      </c>
      <c r="P33" s="25" t="s">
        <v>36</v>
      </c>
    </row>
    <row r="34" ht="19.5" customHeight="1" spans="1:16">
      <c r="A34" s="25">
        <v>28</v>
      </c>
      <c r="B34" s="27" t="s">
        <v>85</v>
      </c>
      <c r="C34" s="27" t="s">
        <v>86</v>
      </c>
      <c r="D34" s="27" t="s">
        <v>87</v>
      </c>
      <c r="E34" s="28">
        <v>3.9</v>
      </c>
      <c r="F34" s="28">
        <f>4.34+1.034</f>
        <v>5.374</v>
      </c>
      <c r="G34" s="28">
        <f>F34-E34</f>
        <v>1.474</v>
      </c>
      <c r="H34" s="29" t="s">
        <v>33</v>
      </c>
      <c r="I34" s="29">
        <v>4.5</v>
      </c>
      <c r="J34" s="29">
        <v>3.5</v>
      </c>
      <c r="K34" s="29" t="s">
        <v>56</v>
      </c>
      <c r="L34" s="29">
        <v>7.5</v>
      </c>
      <c r="M34" s="29">
        <v>6.5</v>
      </c>
      <c r="N34" s="25" t="s">
        <v>34</v>
      </c>
      <c r="O34" s="35" t="s">
        <v>57</v>
      </c>
      <c r="P34" s="25" t="s">
        <v>36</v>
      </c>
    </row>
    <row r="35" ht="19.5" customHeight="1" spans="1:16">
      <c r="A35" s="25">
        <v>29</v>
      </c>
      <c r="B35" s="27" t="s">
        <v>85</v>
      </c>
      <c r="C35" s="27" t="s">
        <v>88</v>
      </c>
      <c r="D35" s="27" t="s">
        <v>89</v>
      </c>
      <c r="E35" s="28">
        <v>7.225</v>
      </c>
      <c r="F35" s="28">
        <v>7.874</v>
      </c>
      <c r="G35" s="28">
        <v>0.649</v>
      </c>
      <c r="H35" s="29" t="s">
        <v>33</v>
      </c>
      <c r="I35" s="29">
        <v>5.5</v>
      </c>
      <c r="J35" s="29">
        <v>4.5</v>
      </c>
      <c r="K35" s="29" t="s">
        <v>56</v>
      </c>
      <c r="L35" s="29">
        <v>7.5</v>
      </c>
      <c r="M35" s="29">
        <v>6.5</v>
      </c>
      <c r="N35" s="25" t="s">
        <v>34</v>
      </c>
      <c r="O35" s="35" t="s">
        <v>90</v>
      </c>
      <c r="P35" s="25" t="s">
        <v>36</v>
      </c>
    </row>
    <row r="36" ht="19.5" customHeight="1" spans="1:16">
      <c r="A36" s="25">
        <v>30</v>
      </c>
      <c r="B36" s="27" t="s">
        <v>85</v>
      </c>
      <c r="C36" s="27" t="s">
        <v>88</v>
      </c>
      <c r="D36" s="27" t="s">
        <v>89</v>
      </c>
      <c r="E36" s="28">
        <v>12.908</v>
      </c>
      <c r="F36" s="28">
        <v>14.906</v>
      </c>
      <c r="G36" s="28">
        <v>1.998</v>
      </c>
      <c r="H36" s="29" t="s">
        <v>33</v>
      </c>
      <c r="I36" s="29">
        <v>6</v>
      </c>
      <c r="J36" s="29">
        <v>5</v>
      </c>
      <c r="K36" s="29" t="s">
        <v>33</v>
      </c>
      <c r="L36" s="29">
        <v>6.5</v>
      </c>
      <c r="M36" s="29">
        <v>5.5</v>
      </c>
      <c r="N36" s="25" t="s">
        <v>34</v>
      </c>
      <c r="O36" s="26" t="s">
        <v>39</v>
      </c>
      <c r="P36" s="25" t="s">
        <v>36</v>
      </c>
    </row>
    <row r="37" ht="19.5" customHeight="1" spans="1:16">
      <c r="A37" s="25">
        <v>31</v>
      </c>
      <c r="B37" s="27" t="s">
        <v>85</v>
      </c>
      <c r="C37" s="36" t="s">
        <v>91</v>
      </c>
      <c r="D37" s="36" t="s">
        <v>92</v>
      </c>
      <c r="E37" s="37">
        <v>0</v>
      </c>
      <c r="F37" s="37">
        <f>1.3-0.28</f>
        <v>1.02</v>
      </c>
      <c r="G37" s="28">
        <f>F37-E37</f>
        <v>1.02</v>
      </c>
      <c r="H37" s="38" t="s">
        <v>33</v>
      </c>
      <c r="I37" s="38">
        <v>4.5</v>
      </c>
      <c r="J37" s="38">
        <v>3.5</v>
      </c>
      <c r="K37" s="29" t="s">
        <v>33</v>
      </c>
      <c r="L37" s="29">
        <v>6.5</v>
      </c>
      <c r="M37" s="38">
        <v>5.5</v>
      </c>
      <c r="N37" s="25" t="s">
        <v>34</v>
      </c>
      <c r="O37" s="35" t="s">
        <v>93</v>
      </c>
      <c r="P37" s="25" t="s">
        <v>36</v>
      </c>
    </row>
    <row r="38" ht="19.5" customHeight="1" spans="1:16">
      <c r="A38" s="25">
        <v>32</v>
      </c>
      <c r="B38" s="27" t="s">
        <v>85</v>
      </c>
      <c r="C38" s="27" t="s">
        <v>94</v>
      </c>
      <c r="D38" s="27" t="s">
        <v>95</v>
      </c>
      <c r="E38" s="28">
        <v>2.415</v>
      </c>
      <c r="F38" s="28">
        <v>4.805</v>
      </c>
      <c r="G38" s="28">
        <f>F38-E38</f>
        <v>2.39</v>
      </c>
      <c r="H38" s="38" t="s">
        <v>33</v>
      </c>
      <c r="I38" s="29">
        <v>4.5</v>
      </c>
      <c r="J38" s="29">
        <v>3.5</v>
      </c>
      <c r="K38" s="29" t="s">
        <v>33</v>
      </c>
      <c r="L38" s="29">
        <v>6.5</v>
      </c>
      <c r="M38" s="29">
        <v>5.5</v>
      </c>
      <c r="N38" s="25" t="s">
        <v>34</v>
      </c>
      <c r="O38" s="25" t="s">
        <v>58</v>
      </c>
      <c r="P38" s="25" t="s">
        <v>36</v>
      </c>
    </row>
    <row r="39" ht="19.5" customHeight="1" spans="1:16">
      <c r="A39" s="25">
        <v>33</v>
      </c>
      <c r="B39" s="27" t="s">
        <v>85</v>
      </c>
      <c r="C39" s="27" t="s">
        <v>94</v>
      </c>
      <c r="D39" s="27" t="s">
        <v>95</v>
      </c>
      <c r="E39" s="28">
        <v>4.805</v>
      </c>
      <c r="F39" s="28">
        <v>7.648</v>
      </c>
      <c r="G39" s="28">
        <v>2.843</v>
      </c>
      <c r="H39" s="38" t="s">
        <v>33</v>
      </c>
      <c r="I39" s="29">
        <v>4.5</v>
      </c>
      <c r="J39" s="29">
        <v>3.5</v>
      </c>
      <c r="K39" s="29" t="s">
        <v>33</v>
      </c>
      <c r="L39" s="29">
        <v>6.5</v>
      </c>
      <c r="M39" s="29">
        <v>5.5</v>
      </c>
      <c r="N39" s="25" t="s">
        <v>34</v>
      </c>
      <c r="O39" s="25" t="s">
        <v>58</v>
      </c>
      <c r="P39" s="25" t="s">
        <v>36</v>
      </c>
    </row>
    <row r="40" ht="19.5" customHeight="1" spans="1:16">
      <c r="A40" s="25">
        <v>34</v>
      </c>
      <c r="B40" s="27" t="s">
        <v>85</v>
      </c>
      <c r="C40" s="27" t="s">
        <v>94</v>
      </c>
      <c r="D40" s="27" t="s">
        <v>95</v>
      </c>
      <c r="E40" s="28">
        <v>7.722</v>
      </c>
      <c r="F40" s="28">
        <v>9.405</v>
      </c>
      <c r="G40" s="28">
        <v>1.683</v>
      </c>
      <c r="H40" s="29" t="s">
        <v>33</v>
      </c>
      <c r="I40" s="29">
        <v>5</v>
      </c>
      <c r="J40" s="29">
        <v>4</v>
      </c>
      <c r="K40" s="29" t="s">
        <v>33</v>
      </c>
      <c r="L40" s="29">
        <v>6.5</v>
      </c>
      <c r="M40" s="29">
        <v>5.5</v>
      </c>
      <c r="N40" s="25" t="s">
        <v>34</v>
      </c>
      <c r="O40" s="25" t="s">
        <v>58</v>
      </c>
      <c r="P40" s="25" t="s">
        <v>36</v>
      </c>
    </row>
    <row r="41" ht="19.5" customHeight="1" spans="1:16">
      <c r="A41" s="25">
        <v>35</v>
      </c>
      <c r="B41" s="27" t="s">
        <v>85</v>
      </c>
      <c r="C41" s="27" t="s">
        <v>96</v>
      </c>
      <c r="D41" s="27" t="s">
        <v>97</v>
      </c>
      <c r="E41" s="28">
        <v>0</v>
      </c>
      <c r="F41" s="28">
        <v>0.762</v>
      </c>
      <c r="G41" s="28">
        <v>0.762</v>
      </c>
      <c r="H41" s="29" t="s">
        <v>33</v>
      </c>
      <c r="I41" s="29">
        <v>6</v>
      </c>
      <c r="J41" s="29">
        <v>5</v>
      </c>
      <c r="K41" s="29" t="s">
        <v>33</v>
      </c>
      <c r="L41" s="29">
        <v>6.5</v>
      </c>
      <c r="M41" s="29">
        <v>5.5</v>
      </c>
      <c r="N41" s="25" t="s">
        <v>34</v>
      </c>
      <c r="O41" s="26" t="s">
        <v>39</v>
      </c>
      <c r="P41" s="25" t="s">
        <v>36</v>
      </c>
    </row>
    <row r="42" ht="19.5" customHeight="1" spans="1:16">
      <c r="A42" s="25">
        <v>36</v>
      </c>
      <c r="B42" s="27" t="s">
        <v>85</v>
      </c>
      <c r="C42" s="27" t="s">
        <v>98</v>
      </c>
      <c r="D42" s="25" t="s">
        <v>77</v>
      </c>
      <c r="E42" s="28">
        <v>0</v>
      </c>
      <c r="F42" s="28">
        <v>1.114</v>
      </c>
      <c r="G42" s="28">
        <v>1.114</v>
      </c>
      <c r="H42" s="29" t="s">
        <v>33</v>
      </c>
      <c r="I42" s="29">
        <v>5.5</v>
      </c>
      <c r="J42" s="29">
        <v>4.5</v>
      </c>
      <c r="K42" s="29" t="s">
        <v>33</v>
      </c>
      <c r="L42" s="29">
        <v>4.5</v>
      </c>
      <c r="M42" s="29">
        <v>3.5</v>
      </c>
      <c r="N42" s="25" t="s">
        <v>99</v>
      </c>
      <c r="O42" s="26" t="s">
        <v>100</v>
      </c>
      <c r="P42" s="25" t="s">
        <v>36</v>
      </c>
    </row>
    <row r="43" ht="19.5" customHeight="1" spans="1:16">
      <c r="A43" s="25">
        <v>37</v>
      </c>
      <c r="B43" s="27" t="s">
        <v>85</v>
      </c>
      <c r="C43" s="27" t="s">
        <v>101</v>
      </c>
      <c r="D43" s="27" t="s">
        <v>102</v>
      </c>
      <c r="E43" s="34">
        <v>0.53</v>
      </c>
      <c r="F43" s="31">
        <v>5.431</v>
      </c>
      <c r="G43" s="28">
        <f>F43-E43</f>
        <v>4.901</v>
      </c>
      <c r="H43" s="29" t="s">
        <v>33</v>
      </c>
      <c r="I43" s="29">
        <v>4.5</v>
      </c>
      <c r="J43" s="29">
        <v>3.5</v>
      </c>
      <c r="K43" s="29" t="s">
        <v>33</v>
      </c>
      <c r="L43" s="29">
        <v>6.5</v>
      </c>
      <c r="M43" s="29">
        <v>5.5</v>
      </c>
      <c r="N43" s="25" t="s">
        <v>34</v>
      </c>
      <c r="O43" s="26" t="s">
        <v>103</v>
      </c>
      <c r="P43" s="25" t="s">
        <v>36</v>
      </c>
    </row>
    <row r="44" ht="19.5" customHeight="1" spans="1:16">
      <c r="A44" s="25">
        <v>38</v>
      </c>
      <c r="B44" s="27" t="s">
        <v>85</v>
      </c>
      <c r="C44" s="26" t="s">
        <v>104</v>
      </c>
      <c r="D44" s="25" t="s">
        <v>105</v>
      </c>
      <c r="E44" s="28">
        <v>0.839</v>
      </c>
      <c r="F44" s="28">
        <v>4.515</v>
      </c>
      <c r="G44" s="28">
        <v>3.676</v>
      </c>
      <c r="H44" s="29" t="s">
        <v>33</v>
      </c>
      <c r="I44" s="29">
        <v>5.5</v>
      </c>
      <c r="J44" s="29">
        <v>3.5</v>
      </c>
      <c r="K44" s="29" t="s">
        <v>33</v>
      </c>
      <c r="L44" s="29">
        <v>6.5</v>
      </c>
      <c r="M44" s="29">
        <v>5.5</v>
      </c>
      <c r="N44" s="25" t="s">
        <v>34</v>
      </c>
      <c r="O44" s="35" t="s">
        <v>39</v>
      </c>
      <c r="P44" s="25" t="s">
        <v>36</v>
      </c>
    </row>
    <row r="45" ht="19.5" customHeight="1" spans="1:16">
      <c r="A45" s="25">
        <v>39</v>
      </c>
      <c r="B45" s="27" t="s">
        <v>85</v>
      </c>
      <c r="C45" s="25" t="s">
        <v>106</v>
      </c>
      <c r="D45" s="25" t="s">
        <v>107</v>
      </c>
      <c r="E45" s="28">
        <v>0</v>
      </c>
      <c r="F45" s="28">
        <v>2.418</v>
      </c>
      <c r="G45" s="28">
        <v>2.418</v>
      </c>
      <c r="H45" s="29" t="s">
        <v>33</v>
      </c>
      <c r="I45" s="29">
        <v>5.5</v>
      </c>
      <c r="J45" s="29">
        <v>3.5</v>
      </c>
      <c r="K45" s="29" t="s">
        <v>33</v>
      </c>
      <c r="L45" s="29">
        <v>6.5</v>
      </c>
      <c r="M45" s="29">
        <v>5.5</v>
      </c>
      <c r="N45" s="25" t="s">
        <v>34</v>
      </c>
      <c r="O45" s="35" t="s">
        <v>39</v>
      </c>
      <c r="P45" s="25" t="s">
        <v>36</v>
      </c>
    </row>
    <row r="46" ht="19.5" customHeight="1" spans="1:16">
      <c r="A46" s="25">
        <v>40</v>
      </c>
      <c r="B46" s="27" t="s">
        <v>85</v>
      </c>
      <c r="C46" s="25" t="s">
        <v>108</v>
      </c>
      <c r="D46" s="25" t="s">
        <v>109</v>
      </c>
      <c r="E46" s="28">
        <v>0</v>
      </c>
      <c r="F46" s="28">
        <v>1.209</v>
      </c>
      <c r="G46" s="28">
        <v>1.209</v>
      </c>
      <c r="H46" s="29" t="s">
        <v>33</v>
      </c>
      <c r="I46" s="29">
        <v>5.5</v>
      </c>
      <c r="J46" s="29">
        <v>3.5</v>
      </c>
      <c r="K46" s="29" t="s">
        <v>33</v>
      </c>
      <c r="L46" s="29">
        <v>6.5</v>
      </c>
      <c r="M46" s="29">
        <v>5.5</v>
      </c>
      <c r="N46" s="25" t="s">
        <v>34</v>
      </c>
      <c r="O46" s="35" t="s">
        <v>39</v>
      </c>
      <c r="P46" s="25" t="s">
        <v>36</v>
      </c>
    </row>
    <row r="47" ht="19.5" customHeight="1" spans="1:16">
      <c r="A47" s="25">
        <v>41</v>
      </c>
      <c r="B47" s="27" t="s">
        <v>85</v>
      </c>
      <c r="C47" s="25" t="s">
        <v>110</v>
      </c>
      <c r="D47" s="25" t="s">
        <v>111</v>
      </c>
      <c r="E47" s="28">
        <v>0</v>
      </c>
      <c r="F47" s="28">
        <v>1.609</v>
      </c>
      <c r="G47" s="28">
        <v>1.609</v>
      </c>
      <c r="H47" s="29" t="s">
        <v>33</v>
      </c>
      <c r="I47" s="29">
        <v>5.5</v>
      </c>
      <c r="J47" s="29">
        <v>3.5</v>
      </c>
      <c r="K47" s="29" t="s">
        <v>33</v>
      </c>
      <c r="L47" s="29">
        <v>6.5</v>
      </c>
      <c r="M47" s="29">
        <v>5.5</v>
      </c>
      <c r="N47" s="25" t="s">
        <v>34</v>
      </c>
      <c r="O47" s="35" t="s">
        <v>39</v>
      </c>
      <c r="P47" s="25" t="s">
        <v>36</v>
      </c>
    </row>
    <row r="48" ht="19.5" customHeight="1" spans="1:16">
      <c r="A48" s="25">
        <v>42</v>
      </c>
      <c r="B48" s="25" t="s">
        <v>112</v>
      </c>
      <c r="C48" s="33" t="s">
        <v>113</v>
      </c>
      <c r="D48" s="33" t="s">
        <v>114</v>
      </c>
      <c r="E48" s="34">
        <v>0</v>
      </c>
      <c r="F48" s="31">
        <v>0.978</v>
      </c>
      <c r="G48" s="28">
        <f t="shared" ref="G48:G52" si="3">F48-E48</f>
        <v>0.978</v>
      </c>
      <c r="H48" s="29" t="s">
        <v>33</v>
      </c>
      <c r="I48" s="29">
        <v>4.5</v>
      </c>
      <c r="J48" s="29">
        <v>3.5</v>
      </c>
      <c r="K48" s="29" t="s">
        <v>33</v>
      </c>
      <c r="L48" s="29">
        <f t="shared" ref="L48:L53" si="4">M48+1</f>
        <v>6.5</v>
      </c>
      <c r="M48" s="29">
        <v>5.5</v>
      </c>
      <c r="N48" s="25" t="s">
        <v>34</v>
      </c>
      <c r="O48" s="26" t="s">
        <v>39</v>
      </c>
      <c r="P48" s="25" t="s">
        <v>36</v>
      </c>
    </row>
    <row r="49" ht="19.5" customHeight="1" spans="1:16">
      <c r="A49" s="25">
        <v>43</v>
      </c>
      <c r="B49" s="25" t="s">
        <v>112</v>
      </c>
      <c r="C49" s="25" t="s">
        <v>115</v>
      </c>
      <c r="D49" s="25" t="s">
        <v>116</v>
      </c>
      <c r="E49" s="28">
        <v>0</v>
      </c>
      <c r="F49" s="28">
        <v>2.81</v>
      </c>
      <c r="G49" s="28">
        <f t="shared" si="3"/>
        <v>2.81</v>
      </c>
      <c r="H49" s="29" t="s">
        <v>33</v>
      </c>
      <c r="I49" s="29">
        <v>4.5</v>
      </c>
      <c r="J49" s="29">
        <v>3.5</v>
      </c>
      <c r="K49" s="29" t="s">
        <v>33</v>
      </c>
      <c r="L49" s="29">
        <f t="shared" si="4"/>
        <v>6.5</v>
      </c>
      <c r="M49" s="29">
        <v>5.5</v>
      </c>
      <c r="N49" s="25" t="s">
        <v>34</v>
      </c>
      <c r="O49" s="26" t="s">
        <v>39</v>
      </c>
      <c r="P49" s="25" t="s">
        <v>36</v>
      </c>
    </row>
    <row r="50" ht="19.5" customHeight="1" spans="1:16">
      <c r="A50" s="25">
        <v>44</v>
      </c>
      <c r="B50" s="27" t="s">
        <v>112</v>
      </c>
      <c r="C50" s="27" t="s">
        <v>86</v>
      </c>
      <c r="D50" s="25" t="s">
        <v>87</v>
      </c>
      <c r="E50" s="28">
        <v>5.374</v>
      </c>
      <c r="F50" s="28">
        <v>6.509</v>
      </c>
      <c r="G50" s="28">
        <f t="shared" si="3"/>
        <v>1.135</v>
      </c>
      <c r="H50" s="29" t="s">
        <v>33</v>
      </c>
      <c r="I50" s="29">
        <v>6</v>
      </c>
      <c r="J50" s="29">
        <v>5</v>
      </c>
      <c r="K50" s="29" t="s">
        <v>33</v>
      </c>
      <c r="L50" s="29">
        <f t="shared" si="4"/>
        <v>6.5</v>
      </c>
      <c r="M50" s="29">
        <v>5.5</v>
      </c>
      <c r="N50" s="25" t="s">
        <v>34</v>
      </c>
      <c r="O50" s="25" t="s">
        <v>58</v>
      </c>
      <c r="P50" s="25" t="s">
        <v>36</v>
      </c>
    </row>
    <row r="51" ht="19.5" customHeight="1" spans="1:16">
      <c r="A51" s="25">
        <v>45</v>
      </c>
      <c r="B51" s="27" t="s">
        <v>112</v>
      </c>
      <c r="C51" s="33" t="s">
        <v>117</v>
      </c>
      <c r="D51" s="33" t="s">
        <v>118</v>
      </c>
      <c r="E51" s="34">
        <f>1.587+0.165</f>
        <v>1.752</v>
      </c>
      <c r="F51" s="31">
        <v>4.299</v>
      </c>
      <c r="G51" s="28">
        <f t="shared" si="3"/>
        <v>2.547</v>
      </c>
      <c r="H51" s="29" t="s">
        <v>33</v>
      </c>
      <c r="I51" s="29">
        <f>J51+1</f>
        <v>7.5</v>
      </c>
      <c r="J51" s="29">
        <v>6.5</v>
      </c>
      <c r="K51" s="29" t="s">
        <v>56</v>
      </c>
      <c r="L51" s="29">
        <f t="shared" si="4"/>
        <v>7.5</v>
      </c>
      <c r="M51" s="29">
        <v>6.5</v>
      </c>
      <c r="N51" s="25" t="s">
        <v>34</v>
      </c>
      <c r="O51" s="26" t="s">
        <v>103</v>
      </c>
      <c r="P51" s="25" t="s">
        <v>36</v>
      </c>
    </row>
    <row r="52" ht="19.5" customHeight="1" spans="1:16">
      <c r="A52" s="25">
        <v>46</v>
      </c>
      <c r="B52" s="27" t="s">
        <v>112</v>
      </c>
      <c r="C52" s="27" t="s">
        <v>94</v>
      </c>
      <c r="D52" s="25" t="s">
        <v>95</v>
      </c>
      <c r="E52" s="34">
        <v>0</v>
      </c>
      <c r="F52" s="31">
        <v>2.349</v>
      </c>
      <c r="G52" s="28">
        <f t="shared" si="3"/>
        <v>2.349</v>
      </c>
      <c r="H52" s="29" t="s">
        <v>33</v>
      </c>
      <c r="I52" s="29">
        <v>5.5</v>
      </c>
      <c r="J52" s="29">
        <v>4.5</v>
      </c>
      <c r="K52" s="29" t="s">
        <v>33</v>
      </c>
      <c r="L52" s="29">
        <f t="shared" si="4"/>
        <v>6.5</v>
      </c>
      <c r="M52" s="29">
        <v>5.5</v>
      </c>
      <c r="N52" s="25" t="s">
        <v>34</v>
      </c>
      <c r="O52" s="26" t="s">
        <v>103</v>
      </c>
      <c r="P52" s="25" t="s">
        <v>36</v>
      </c>
    </row>
    <row r="53" ht="19.5" customHeight="1" spans="1:16">
      <c r="A53" s="25">
        <v>47</v>
      </c>
      <c r="B53" s="35" t="s">
        <v>119</v>
      </c>
      <c r="C53" s="27" t="s">
        <v>120</v>
      </c>
      <c r="D53" s="25" t="s">
        <v>121</v>
      </c>
      <c r="E53" s="28">
        <v>3.098</v>
      </c>
      <c r="F53" s="28">
        <v>5</v>
      </c>
      <c r="G53" s="32">
        <v>1.902</v>
      </c>
      <c r="H53" s="29" t="s">
        <v>33</v>
      </c>
      <c r="I53" s="42">
        <v>4.5</v>
      </c>
      <c r="J53" s="42">
        <v>3.5</v>
      </c>
      <c r="K53" s="29" t="s">
        <v>33</v>
      </c>
      <c r="L53" s="29">
        <f t="shared" si="4"/>
        <v>6.5</v>
      </c>
      <c r="M53" s="29">
        <v>5.5</v>
      </c>
      <c r="N53" s="25" t="s">
        <v>34</v>
      </c>
      <c r="O53" s="26" t="s">
        <v>39</v>
      </c>
      <c r="P53" s="25" t="s">
        <v>36</v>
      </c>
    </row>
    <row r="54" ht="19.5" customHeight="1" spans="1:16">
      <c r="A54" s="25">
        <v>48</v>
      </c>
      <c r="B54" s="26" t="s">
        <v>122</v>
      </c>
      <c r="C54" s="26" t="s">
        <v>123</v>
      </c>
      <c r="D54" s="25" t="s">
        <v>124</v>
      </c>
      <c r="E54" s="28">
        <v>0</v>
      </c>
      <c r="F54" s="28">
        <v>2</v>
      </c>
      <c r="G54" s="28">
        <v>2</v>
      </c>
      <c r="H54" s="29" t="s">
        <v>33</v>
      </c>
      <c r="I54" s="29">
        <v>7</v>
      </c>
      <c r="J54" s="29">
        <v>6</v>
      </c>
      <c r="K54" s="29" t="s">
        <v>56</v>
      </c>
      <c r="L54" s="29">
        <v>9</v>
      </c>
      <c r="M54" s="29">
        <v>8</v>
      </c>
      <c r="N54" s="25" t="s">
        <v>34</v>
      </c>
      <c r="O54" s="26" t="s">
        <v>103</v>
      </c>
      <c r="P54" s="25" t="s">
        <v>36</v>
      </c>
    </row>
    <row r="55" ht="19.5" customHeight="1" spans="1:16">
      <c r="A55" s="25">
        <v>49</v>
      </c>
      <c r="B55" s="26" t="s">
        <v>122</v>
      </c>
      <c r="C55" s="26" t="s">
        <v>123</v>
      </c>
      <c r="D55" s="25" t="s">
        <v>124</v>
      </c>
      <c r="E55" s="28">
        <v>2.6</v>
      </c>
      <c r="F55" s="28">
        <v>3.23</v>
      </c>
      <c r="G55" s="28">
        <v>0.63</v>
      </c>
      <c r="H55" s="29" t="s">
        <v>33</v>
      </c>
      <c r="I55" s="29">
        <v>7</v>
      </c>
      <c r="J55" s="29">
        <v>5</v>
      </c>
      <c r="K55" s="29" t="s">
        <v>56</v>
      </c>
      <c r="L55" s="29">
        <v>8</v>
      </c>
      <c r="M55" s="29">
        <v>7</v>
      </c>
      <c r="N55" s="25" t="s">
        <v>34</v>
      </c>
      <c r="O55" s="35" t="s">
        <v>39</v>
      </c>
      <c r="P55" s="25" t="s">
        <v>36</v>
      </c>
    </row>
    <row r="56" ht="19.5" customHeight="1" spans="1:16">
      <c r="A56" s="25">
        <v>50</v>
      </c>
      <c r="B56" s="26" t="s">
        <v>122</v>
      </c>
      <c r="C56" s="27" t="s">
        <v>125</v>
      </c>
      <c r="D56" s="25" t="s">
        <v>126</v>
      </c>
      <c r="E56" s="28">
        <v>0</v>
      </c>
      <c r="F56" s="28">
        <v>1.396</v>
      </c>
      <c r="G56" s="28">
        <v>1.396</v>
      </c>
      <c r="H56" s="29" t="s">
        <v>33</v>
      </c>
      <c r="I56" s="29">
        <v>4.5</v>
      </c>
      <c r="J56" s="29">
        <v>3.5</v>
      </c>
      <c r="K56" s="29" t="s">
        <v>33</v>
      </c>
      <c r="L56" s="29">
        <f t="shared" ref="L56:L58" si="5">M56+1</f>
        <v>6.5</v>
      </c>
      <c r="M56" s="29">
        <v>5.5</v>
      </c>
      <c r="N56" s="25" t="s">
        <v>34</v>
      </c>
      <c r="O56" s="35" t="s">
        <v>39</v>
      </c>
      <c r="P56" s="25" t="s">
        <v>36</v>
      </c>
    </row>
    <row r="57" ht="19.5" customHeight="1" spans="1:16">
      <c r="A57" s="25">
        <v>51</v>
      </c>
      <c r="B57" s="26" t="s">
        <v>122</v>
      </c>
      <c r="C57" s="27" t="s">
        <v>127</v>
      </c>
      <c r="D57" s="25" t="s">
        <v>128</v>
      </c>
      <c r="E57" s="28">
        <v>6.086</v>
      </c>
      <c r="F57" s="28">
        <v>6.928</v>
      </c>
      <c r="G57" s="28">
        <f t="shared" ref="G57:G64" si="6">F57-E57</f>
        <v>0.842</v>
      </c>
      <c r="H57" s="29" t="s">
        <v>33</v>
      </c>
      <c r="I57" s="29">
        <v>6.5</v>
      </c>
      <c r="J57" s="29">
        <v>5.5</v>
      </c>
      <c r="K57" s="29" t="s">
        <v>33</v>
      </c>
      <c r="L57" s="29">
        <f t="shared" si="5"/>
        <v>6.5</v>
      </c>
      <c r="M57" s="29">
        <v>5.5</v>
      </c>
      <c r="N57" s="25" t="s">
        <v>34</v>
      </c>
      <c r="O57" s="35" t="s">
        <v>39</v>
      </c>
      <c r="P57" s="25" t="s">
        <v>36</v>
      </c>
    </row>
    <row r="58" ht="19.5" customHeight="1" spans="1:16">
      <c r="A58" s="25">
        <v>52</v>
      </c>
      <c r="B58" s="26" t="s">
        <v>122</v>
      </c>
      <c r="C58" s="27" t="s">
        <v>129</v>
      </c>
      <c r="D58" s="25" t="s">
        <v>130</v>
      </c>
      <c r="E58" s="28">
        <v>0</v>
      </c>
      <c r="F58" s="28">
        <v>2.5</v>
      </c>
      <c r="G58" s="28">
        <v>2.5</v>
      </c>
      <c r="H58" s="29" t="s">
        <v>33</v>
      </c>
      <c r="I58" s="29">
        <v>4.5</v>
      </c>
      <c r="J58" s="29">
        <v>3.5</v>
      </c>
      <c r="K58" s="29" t="s">
        <v>33</v>
      </c>
      <c r="L58" s="29">
        <f t="shared" si="5"/>
        <v>6.5</v>
      </c>
      <c r="M58" s="29">
        <v>5.5</v>
      </c>
      <c r="N58" s="25" t="s">
        <v>34</v>
      </c>
      <c r="O58" s="35" t="s">
        <v>39</v>
      </c>
      <c r="P58" s="25" t="s">
        <v>36</v>
      </c>
    </row>
    <row r="59" ht="19.5" customHeight="1" spans="1:16">
      <c r="A59" s="25">
        <v>53</v>
      </c>
      <c r="B59" s="35" t="s">
        <v>122</v>
      </c>
      <c r="C59" s="25" t="s">
        <v>131</v>
      </c>
      <c r="D59" s="25" t="s">
        <v>132</v>
      </c>
      <c r="E59" s="28">
        <v>0</v>
      </c>
      <c r="F59" s="28">
        <v>5.98</v>
      </c>
      <c r="G59" s="28">
        <f t="shared" si="6"/>
        <v>5.98</v>
      </c>
      <c r="H59" s="29" t="s">
        <v>33</v>
      </c>
      <c r="I59" s="29">
        <v>6</v>
      </c>
      <c r="J59" s="29">
        <v>5</v>
      </c>
      <c r="K59" s="29" t="s">
        <v>33</v>
      </c>
      <c r="L59" s="29">
        <v>6.5</v>
      </c>
      <c r="M59" s="29">
        <v>5.5</v>
      </c>
      <c r="N59" s="25" t="s">
        <v>34</v>
      </c>
      <c r="O59" s="26" t="s">
        <v>103</v>
      </c>
      <c r="P59" s="25" t="s">
        <v>36</v>
      </c>
    </row>
    <row r="60" ht="19.5" customHeight="1" spans="1:16">
      <c r="A60" s="25">
        <v>54</v>
      </c>
      <c r="B60" s="25" t="s">
        <v>122</v>
      </c>
      <c r="C60" s="25" t="s">
        <v>133</v>
      </c>
      <c r="D60" s="25" t="s">
        <v>134</v>
      </c>
      <c r="E60" s="28">
        <v>4.633</v>
      </c>
      <c r="F60" s="39">
        <v>5.803</v>
      </c>
      <c r="G60" s="28">
        <f t="shared" si="6"/>
        <v>1.17</v>
      </c>
      <c r="H60" s="29" t="s">
        <v>33</v>
      </c>
      <c r="I60" s="29">
        <v>5</v>
      </c>
      <c r="J60" s="29">
        <v>4</v>
      </c>
      <c r="K60" s="29" t="s">
        <v>33</v>
      </c>
      <c r="L60" s="29">
        <f t="shared" ref="L60:L80" si="7">M60+1</f>
        <v>6.5</v>
      </c>
      <c r="M60" s="29">
        <v>5.5</v>
      </c>
      <c r="N60" s="25" t="s">
        <v>34</v>
      </c>
      <c r="O60" s="26" t="s">
        <v>103</v>
      </c>
      <c r="P60" s="25" t="s">
        <v>36</v>
      </c>
    </row>
    <row r="61" ht="19.5" customHeight="1" spans="1:16">
      <c r="A61" s="25">
        <v>55</v>
      </c>
      <c r="B61" s="25" t="s">
        <v>122</v>
      </c>
      <c r="C61" s="27" t="s">
        <v>135</v>
      </c>
      <c r="D61" s="25" t="s">
        <v>136</v>
      </c>
      <c r="E61" s="28">
        <v>0</v>
      </c>
      <c r="F61" s="28">
        <v>0.719</v>
      </c>
      <c r="G61" s="28">
        <f t="shared" si="6"/>
        <v>0.719</v>
      </c>
      <c r="H61" s="29" t="s">
        <v>33</v>
      </c>
      <c r="I61" s="29">
        <v>5</v>
      </c>
      <c r="J61" s="29">
        <v>4</v>
      </c>
      <c r="K61" s="29" t="s">
        <v>33</v>
      </c>
      <c r="L61" s="29">
        <f t="shared" si="7"/>
        <v>6.5</v>
      </c>
      <c r="M61" s="29">
        <v>5.5</v>
      </c>
      <c r="N61" s="25" t="s">
        <v>34</v>
      </c>
      <c r="O61" s="35" t="s">
        <v>39</v>
      </c>
      <c r="P61" s="25" t="s">
        <v>36</v>
      </c>
    </row>
    <row r="62" ht="19.5" customHeight="1" spans="1:16">
      <c r="A62" s="25">
        <v>56</v>
      </c>
      <c r="B62" s="27" t="s">
        <v>137</v>
      </c>
      <c r="C62" s="27" t="s">
        <v>138</v>
      </c>
      <c r="D62" s="25" t="s">
        <v>139</v>
      </c>
      <c r="E62" s="34">
        <v>25.253</v>
      </c>
      <c r="F62" s="31">
        <v>28.671</v>
      </c>
      <c r="G62" s="28">
        <f t="shared" si="6"/>
        <v>3.418</v>
      </c>
      <c r="H62" s="29" t="s">
        <v>33</v>
      </c>
      <c r="I62" s="29">
        <v>5.5</v>
      </c>
      <c r="J62" s="29">
        <v>4.5</v>
      </c>
      <c r="K62" s="29" t="s">
        <v>33</v>
      </c>
      <c r="L62" s="29">
        <f t="shared" si="7"/>
        <v>6.5</v>
      </c>
      <c r="M62" s="29">
        <v>5.5</v>
      </c>
      <c r="N62" s="25" t="s">
        <v>34</v>
      </c>
      <c r="O62" s="35" t="s">
        <v>140</v>
      </c>
      <c r="P62" s="25" t="s">
        <v>36</v>
      </c>
    </row>
    <row r="63" ht="19.5" customHeight="1" spans="1:16">
      <c r="A63" s="25">
        <v>57</v>
      </c>
      <c r="B63" s="27" t="s">
        <v>137</v>
      </c>
      <c r="C63" s="27" t="s">
        <v>138</v>
      </c>
      <c r="D63" s="25" t="s">
        <v>139</v>
      </c>
      <c r="E63" s="28">
        <v>28.671</v>
      </c>
      <c r="F63" s="28">
        <v>31.103</v>
      </c>
      <c r="G63" s="28">
        <f t="shared" si="6"/>
        <v>2.432</v>
      </c>
      <c r="H63" s="29" t="s">
        <v>33</v>
      </c>
      <c r="I63" s="29">
        <v>5</v>
      </c>
      <c r="J63" s="29">
        <v>4</v>
      </c>
      <c r="K63" s="29" t="s">
        <v>33</v>
      </c>
      <c r="L63" s="29">
        <f t="shared" si="7"/>
        <v>6.5</v>
      </c>
      <c r="M63" s="29">
        <v>5.5</v>
      </c>
      <c r="N63" s="25" t="s">
        <v>34</v>
      </c>
      <c r="O63" s="35" t="s">
        <v>140</v>
      </c>
      <c r="P63" s="25" t="s">
        <v>36</v>
      </c>
    </row>
    <row r="64" ht="19.5" customHeight="1" spans="1:16">
      <c r="A64" s="25">
        <v>58</v>
      </c>
      <c r="B64" s="27" t="s">
        <v>137</v>
      </c>
      <c r="C64" s="27" t="s">
        <v>138</v>
      </c>
      <c r="D64" s="25" t="s">
        <v>139</v>
      </c>
      <c r="E64" s="28">
        <v>31.103</v>
      </c>
      <c r="F64" s="28">
        <v>32.07</v>
      </c>
      <c r="G64" s="28">
        <f t="shared" si="6"/>
        <v>0.966999999999999</v>
      </c>
      <c r="H64" s="29" t="s">
        <v>33</v>
      </c>
      <c r="I64" s="29">
        <v>4.5</v>
      </c>
      <c r="J64" s="29">
        <v>3.5</v>
      </c>
      <c r="K64" s="29" t="s">
        <v>33</v>
      </c>
      <c r="L64" s="29">
        <f t="shared" si="7"/>
        <v>6.5</v>
      </c>
      <c r="M64" s="29">
        <v>5.5</v>
      </c>
      <c r="N64" s="25" t="s">
        <v>34</v>
      </c>
      <c r="O64" s="26" t="s">
        <v>103</v>
      </c>
      <c r="P64" s="25" t="s">
        <v>36</v>
      </c>
    </row>
    <row r="65" ht="19.5" customHeight="1" spans="1:16">
      <c r="A65" s="25">
        <v>59</v>
      </c>
      <c r="B65" s="25" t="s">
        <v>137</v>
      </c>
      <c r="C65" s="25" t="s">
        <v>141</v>
      </c>
      <c r="D65" s="25" t="s">
        <v>142</v>
      </c>
      <c r="E65" s="28">
        <v>3.807</v>
      </c>
      <c r="F65" s="28">
        <v>4.908</v>
      </c>
      <c r="G65" s="28">
        <v>1.101</v>
      </c>
      <c r="H65" s="29" t="s">
        <v>33</v>
      </c>
      <c r="I65" s="29">
        <v>5.5</v>
      </c>
      <c r="J65" s="29">
        <v>4.5</v>
      </c>
      <c r="K65" s="29" t="s">
        <v>56</v>
      </c>
      <c r="L65" s="29">
        <f t="shared" si="7"/>
        <v>7.5</v>
      </c>
      <c r="M65" s="29">
        <v>6.5</v>
      </c>
      <c r="N65" s="25" t="s">
        <v>34</v>
      </c>
      <c r="O65" s="35" t="s">
        <v>57</v>
      </c>
      <c r="P65" s="25" t="s">
        <v>36</v>
      </c>
    </row>
    <row r="66" ht="19.5" customHeight="1" spans="1:16">
      <c r="A66" s="25">
        <v>60</v>
      </c>
      <c r="B66" s="25" t="s">
        <v>137</v>
      </c>
      <c r="C66" s="25" t="s">
        <v>141</v>
      </c>
      <c r="D66" s="25" t="s">
        <v>143</v>
      </c>
      <c r="E66" s="28">
        <v>4.908</v>
      </c>
      <c r="F66" s="28">
        <v>4.939</v>
      </c>
      <c r="G66" s="28">
        <v>0.0309999999999997</v>
      </c>
      <c r="H66" s="29" t="s">
        <v>33</v>
      </c>
      <c r="I66" s="29">
        <v>4.5</v>
      </c>
      <c r="J66" s="29">
        <v>3.5</v>
      </c>
      <c r="K66" s="29" t="s">
        <v>56</v>
      </c>
      <c r="L66" s="29">
        <f t="shared" si="7"/>
        <v>7.5</v>
      </c>
      <c r="M66" s="29">
        <v>6.5</v>
      </c>
      <c r="N66" s="25" t="s">
        <v>34</v>
      </c>
      <c r="O66" s="35" t="s">
        <v>57</v>
      </c>
      <c r="P66" s="25" t="s">
        <v>36</v>
      </c>
    </row>
    <row r="67" ht="19.5" customHeight="1" spans="1:16">
      <c r="A67" s="25">
        <v>61</v>
      </c>
      <c r="B67" s="25" t="s">
        <v>137</v>
      </c>
      <c r="C67" s="25" t="s">
        <v>141</v>
      </c>
      <c r="D67" s="25" t="s">
        <v>144</v>
      </c>
      <c r="E67" s="28">
        <v>4.939</v>
      </c>
      <c r="F67" s="28">
        <v>5.266</v>
      </c>
      <c r="G67" s="28">
        <v>0.327</v>
      </c>
      <c r="H67" s="29" t="s">
        <v>33</v>
      </c>
      <c r="I67" s="29">
        <v>7</v>
      </c>
      <c r="J67" s="29">
        <v>6</v>
      </c>
      <c r="K67" s="29" t="s">
        <v>56</v>
      </c>
      <c r="L67" s="29">
        <f t="shared" si="7"/>
        <v>7.5</v>
      </c>
      <c r="M67" s="29">
        <v>6.5</v>
      </c>
      <c r="N67" s="25" t="s">
        <v>34</v>
      </c>
      <c r="O67" s="35" t="s">
        <v>57</v>
      </c>
      <c r="P67" s="25" t="s">
        <v>36</v>
      </c>
    </row>
    <row r="68" ht="19.5" customHeight="1" spans="1:16">
      <c r="A68" s="25">
        <v>62</v>
      </c>
      <c r="B68" s="25" t="s">
        <v>137</v>
      </c>
      <c r="C68" s="25" t="s">
        <v>141</v>
      </c>
      <c r="D68" s="25" t="s">
        <v>145</v>
      </c>
      <c r="E68" s="28">
        <v>5.266</v>
      </c>
      <c r="F68" s="28">
        <v>9.787</v>
      </c>
      <c r="G68" s="28">
        <f>F68-E68</f>
        <v>4.521</v>
      </c>
      <c r="H68" s="29" t="s">
        <v>33</v>
      </c>
      <c r="I68" s="29">
        <v>5.5</v>
      </c>
      <c r="J68" s="29">
        <v>4.5</v>
      </c>
      <c r="K68" s="29" t="s">
        <v>56</v>
      </c>
      <c r="L68" s="29">
        <f t="shared" si="7"/>
        <v>7.5</v>
      </c>
      <c r="M68" s="29">
        <v>6.5</v>
      </c>
      <c r="N68" s="25" t="s">
        <v>34</v>
      </c>
      <c r="O68" s="35" t="s">
        <v>57</v>
      </c>
      <c r="P68" s="25" t="s">
        <v>36</v>
      </c>
    </row>
    <row r="69" ht="19.5" customHeight="1" spans="1:16">
      <c r="A69" s="25">
        <v>63</v>
      </c>
      <c r="B69" s="27" t="s">
        <v>137</v>
      </c>
      <c r="C69" s="27" t="s">
        <v>146</v>
      </c>
      <c r="D69" s="25" t="s">
        <v>147</v>
      </c>
      <c r="E69" s="28">
        <v>0</v>
      </c>
      <c r="F69" s="28">
        <v>1.197</v>
      </c>
      <c r="G69" s="28">
        <f>F69-E69</f>
        <v>1.197</v>
      </c>
      <c r="H69" s="29" t="s">
        <v>33</v>
      </c>
      <c r="I69" s="29">
        <v>4.5</v>
      </c>
      <c r="J69" s="29">
        <v>3.5</v>
      </c>
      <c r="K69" s="29" t="s">
        <v>33</v>
      </c>
      <c r="L69" s="29">
        <f t="shared" si="7"/>
        <v>6.5</v>
      </c>
      <c r="M69" s="29">
        <v>5.5</v>
      </c>
      <c r="N69" s="25" t="s">
        <v>34</v>
      </c>
      <c r="O69" s="35" t="s">
        <v>148</v>
      </c>
      <c r="P69" s="25" t="s">
        <v>36</v>
      </c>
    </row>
    <row r="70" ht="19.5" customHeight="1" spans="1:16">
      <c r="A70" s="25">
        <v>64</v>
      </c>
      <c r="B70" s="27" t="s">
        <v>137</v>
      </c>
      <c r="C70" s="27" t="s">
        <v>146</v>
      </c>
      <c r="D70" s="25" t="s">
        <v>147</v>
      </c>
      <c r="E70" s="34">
        <v>1.197</v>
      </c>
      <c r="F70" s="31">
        <v>2.117</v>
      </c>
      <c r="G70" s="28">
        <f>F70-E70</f>
        <v>0.92</v>
      </c>
      <c r="H70" s="29" t="s">
        <v>33</v>
      </c>
      <c r="I70" s="29">
        <v>4.5</v>
      </c>
      <c r="J70" s="29">
        <v>3.5</v>
      </c>
      <c r="K70" s="29" t="s">
        <v>33</v>
      </c>
      <c r="L70" s="29">
        <f t="shared" si="7"/>
        <v>6.5</v>
      </c>
      <c r="M70" s="29">
        <v>5.5</v>
      </c>
      <c r="N70" s="25" t="s">
        <v>34</v>
      </c>
      <c r="O70" s="35" t="s">
        <v>148</v>
      </c>
      <c r="P70" s="25" t="s">
        <v>36</v>
      </c>
    </row>
    <row r="71" ht="19.5" customHeight="1" spans="1:16">
      <c r="A71" s="25">
        <v>65</v>
      </c>
      <c r="B71" s="27" t="s">
        <v>137</v>
      </c>
      <c r="C71" s="27" t="s">
        <v>146</v>
      </c>
      <c r="D71" s="25" t="s">
        <v>147</v>
      </c>
      <c r="E71" s="34">
        <v>7.435</v>
      </c>
      <c r="F71" s="31">
        <v>9.598</v>
      </c>
      <c r="G71" s="28">
        <f>F71-E71</f>
        <v>2.163</v>
      </c>
      <c r="H71" s="29" t="s">
        <v>33</v>
      </c>
      <c r="I71" s="29">
        <v>4.5</v>
      </c>
      <c r="J71" s="29">
        <v>3.5</v>
      </c>
      <c r="K71" s="29" t="s">
        <v>33</v>
      </c>
      <c r="L71" s="29">
        <f t="shared" si="7"/>
        <v>7.5</v>
      </c>
      <c r="M71" s="29">
        <v>6.5</v>
      </c>
      <c r="N71" s="25" t="s">
        <v>34</v>
      </c>
      <c r="O71" s="35" t="s">
        <v>148</v>
      </c>
      <c r="P71" s="25" t="s">
        <v>36</v>
      </c>
    </row>
    <row r="72" ht="19.5" customHeight="1" spans="1:16">
      <c r="A72" s="25">
        <v>66</v>
      </c>
      <c r="B72" s="27" t="s">
        <v>137</v>
      </c>
      <c r="C72" s="27" t="s">
        <v>65</v>
      </c>
      <c r="D72" s="25" t="s">
        <v>66</v>
      </c>
      <c r="E72" s="28">
        <v>1.126</v>
      </c>
      <c r="F72" s="28">
        <v>1.919</v>
      </c>
      <c r="G72" s="28">
        <f>F72-E72</f>
        <v>0.793</v>
      </c>
      <c r="H72" s="29" t="s">
        <v>33</v>
      </c>
      <c r="I72" s="29">
        <v>4.5</v>
      </c>
      <c r="J72" s="29">
        <v>3.5</v>
      </c>
      <c r="K72" s="29" t="s">
        <v>33</v>
      </c>
      <c r="L72" s="29">
        <f t="shared" si="7"/>
        <v>6.5</v>
      </c>
      <c r="M72" s="29">
        <v>5.5</v>
      </c>
      <c r="N72" s="25" t="s">
        <v>34</v>
      </c>
      <c r="O72" s="26" t="s">
        <v>39</v>
      </c>
      <c r="P72" s="25" t="s">
        <v>36</v>
      </c>
    </row>
    <row r="73" ht="19.5" customHeight="1" spans="1:16">
      <c r="A73" s="25">
        <v>67</v>
      </c>
      <c r="B73" s="27" t="s">
        <v>137</v>
      </c>
      <c r="C73" s="27" t="s">
        <v>65</v>
      </c>
      <c r="D73" s="25" t="s">
        <v>66</v>
      </c>
      <c r="E73" s="28">
        <v>1.919</v>
      </c>
      <c r="F73" s="28">
        <v>4.118</v>
      </c>
      <c r="G73" s="28">
        <v>2.199</v>
      </c>
      <c r="H73" s="29" t="s">
        <v>33</v>
      </c>
      <c r="I73" s="29">
        <v>5.5</v>
      </c>
      <c r="J73" s="29">
        <v>4.5</v>
      </c>
      <c r="K73" s="29" t="s">
        <v>33</v>
      </c>
      <c r="L73" s="29">
        <f t="shared" si="7"/>
        <v>6.5</v>
      </c>
      <c r="M73" s="29">
        <v>5.5</v>
      </c>
      <c r="N73" s="25" t="s">
        <v>34</v>
      </c>
      <c r="O73" s="26" t="s">
        <v>39</v>
      </c>
      <c r="P73" s="25" t="s">
        <v>36</v>
      </c>
    </row>
    <row r="74" ht="19.5" customHeight="1" spans="1:16">
      <c r="A74" s="25">
        <v>68</v>
      </c>
      <c r="B74" s="27" t="s">
        <v>137</v>
      </c>
      <c r="C74" s="27" t="s">
        <v>65</v>
      </c>
      <c r="D74" s="25" t="s">
        <v>66</v>
      </c>
      <c r="E74" s="28">
        <v>4.118</v>
      </c>
      <c r="F74" s="28">
        <v>7.418</v>
      </c>
      <c r="G74" s="28">
        <f t="shared" ref="G74:G79" si="8">F74-E74</f>
        <v>3.3</v>
      </c>
      <c r="H74" s="29" t="s">
        <v>33</v>
      </c>
      <c r="I74" s="29">
        <v>5</v>
      </c>
      <c r="J74" s="29">
        <v>4</v>
      </c>
      <c r="K74" s="29" t="s">
        <v>33</v>
      </c>
      <c r="L74" s="29">
        <f t="shared" si="7"/>
        <v>6.5</v>
      </c>
      <c r="M74" s="29">
        <v>5.5</v>
      </c>
      <c r="N74" s="25" t="s">
        <v>34</v>
      </c>
      <c r="O74" s="25" t="s">
        <v>58</v>
      </c>
      <c r="P74" s="25" t="s">
        <v>36</v>
      </c>
    </row>
    <row r="75" ht="19.5" customHeight="1" spans="1:16">
      <c r="A75" s="25">
        <v>69</v>
      </c>
      <c r="B75" s="27" t="s">
        <v>137</v>
      </c>
      <c r="C75" s="27" t="s">
        <v>65</v>
      </c>
      <c r="D75" s="25" t="s">
        <v>66</v>
      </c>
      <c r="E75" s="28">
        <v>8.418</v>
      </c>
      <c r="F75" s="28">
        <v>10.732</v>
      </c>
      <c r="G75" s="28">
        <f t="shared" si="8"/>
        <v>2.314</v>
      </c>
      <c r="H75" s="29" t="s">
        <v>33</v>
      </c>
      <c r="I75" s="29">
        <v>5.5</v>
      </c>
      <c r="J75" s="29">
        <v>4.5</v>
      </c>
      <c r="K75" s="29" t="s">
        <v>33</v>
      </c>
      <c r="L75" s="29">
        <f t="shared" si="7"/>
        <v>6.5</v>
      </c>
      <c r="M75" s="29">
        <v>5.5</v>
      </c>
      <c r="N75" s="25" t="s">
        <v>34</v>
      </c>
      <c r="O75" s="26" t="s">
        <v>39</v>
      </c>
      <c r="P75" s="25" t="s">
        <v>36</v>
      </c>
    </row>
    <row r="76" ht="19.5" customHeight="1" spans="1:16">
      <c r="A76" s="25">
        <v>70</v>
      </c>
      <c r="B76" s="27" t="s">
        <v>137</v>
      </c>
      <c r="C76" s="27" t="s">
        <v>65</v>
      </c>
      <c r="D76" s="25" t="s">
        <v>66</v>
      </c>
      <c r="E76" s="28">
        <v>10.732</v>
      </c>
      <c r="F76" s="28">
        <v>11.327</v>
      </c>
      <c r="G76" s="28">
        <f t="shared" si="8"/>
        <v>0.595000000000001</v>
      </c>
      <c r="H76" s="29" t="s">
        <v>33</v>
      </c>
      <c r="I76" s="29">
        <v>5.5</v>
      </c>
      <c r="J76" s="29">
        <v>3.5</v>
      </c>
      <c r="K76" s="29" t="s">
        <v>33</v>
      </c>
      <c r="L76" s="29">
        <f t="shared" si="7"/>
        <v>6.5</v>
      </c>
      <c r="M76" s="29">
        <v>5.5</v>
      </c>
      <c r="N76" s="25" t="s">
        <v>34</v>
      </c>
      <c r="O76" s="26" t="s">
        <v>39</v>
      </c>
      <c r="P76" s="25" t="s">
        <v>36</v>
      </c>
    </row>
    <row r="77" ht="19.5" customHeight="1" spans="1:16">
      <c r="A77" s="25">
        <v>71</v>
      </c>
      <c r="B77" s="27" t="s">
        <v>137</v>
      </c>
      <c r="C77" s="27" t="s">
        <v>65</v>
      </c>
      <c r="D77" s="25" t="s">
        <v>66</v>
      </c>
      <c r="E77" s="28">
        <v>11.327</v>
      </c>
      <c r="F77" s="28">
        <v>13.057</v>
      </c>
      <c r="G77" s="28">
        <f t="shared" si="8"/>
        <v>1.73</v>
      </c>
      <c r="H77" s="29" t="s">
        <v>33</v>
      </c>
      <c r="I77" s="29">
        <v>4.5</v>
      </c>
      <c r="J77" s="29">
        <v>3.5</v>
      </c>
      <c r="K77" s="29" t="s">
        <v>33</v>
      </c>
      <c r="L77" s="29">
        <f t="shared" si="7"/>
        <v>6.5</v>
      </c>
      <c r="M77" s="29">
        <v>5.5</v>
      </c>
      <c r="N77" s="25" t="s">
        <v>34</v>
      </c>
      <c r="O77" s="35" t="s">
        <v>58</v>
      </c>
      <c r="P77" s="25" t="s">
        <v>36</v>
      </c>
    </row>
    <row r="78" ht="19.5" customHeight="1" spans="1:16">
      <c r="A78" s="25">
        <v>72</v>
      </c>
      <c r="B78" s="27" t="s">
        <v>137</v>
      </c>
      <c r="C78" s="27" t="s">
        <v>149</v>
      </c>
      <c r="D78" s="25" t="s">
        <v>150</v>
      </c>
      <c r="E78" s="28">
        <v>0</v>
      </c>
      <c r="F78" s="28">
        <v>2.465</v>
      </c>
      <c r="G78" s="28">
        <f t="shared" si="8"/>
        <v>2.465</v>
      </c>
      <c r="H78" s="29" t="s">
        <v>33</v>
      </c>
      <c r="I78" s="29">
        <v>5.5</v>
      </c>
      <c r="J78" s="29">
        <v>4.5</v>
      </c>
      <c r="K78" s="29" t="s">
        <v>33</v>
      </c>
      <c r="L78" s="29">
        <f t="shared" si="7"/>
        <v>6.5</v>
      </c>
      <c r="M78" s="29">
        <v>5.5</v>
      </c>
      <c r="N78" s="25" t="s">
        <v>34</v>
      </c>
      <c r="O78" s="26" t="s">
        <v>39</v>
      </c>
      <c r="P78" s="25" t="s">
        <v>36</v>
      </c>
    </row>
    <row r="79" ht="19.5" customHeight="1" spans="1:16">
      <c r="A79" s="25">
        <v>73</v>
      </c>
      <c r="B79" s="27" t="s">
        <v>137</v>
      </c>
      <c r="C79" s="27" t="s">
        <v>151</v>
      </c>
      <c r="D79" s="25" t="s">
        <v>152</v>
      </c>
      <c r="E79" s="34">
        <v>6.108</v>
      </c>
      <c r="F79" s="31">
        <v>9.1</v>
      </c>
      <c r="G79" s="28">
        <f t="shared" si="8"/>
        <v>2.992</v>
      </c>
      <c r="H79" s="29" t="s">
        <v>33</v>
      </c>
      <c r="I79" s="29">
        <v>5.5</v>
      </c>
      <c r="J79" s="29">
        <v>4.5</v>
      </c>
      <c r="K79" s="29" t="s">
        <v>33</v>
      </c>
      <c r="L79" s="29">
        <f t="shared" si="7"/>
        <v>6.5</v>
      </c>
      <c r="M79" s="29">
        <v>5.5</v>
      </c>
      <c r="N79" s="25" t="s">
        <v>34</v>
      </c>
      <c r="O79" s="26" t="s">
        <v>39</v>
      </c>
      <c r="P79" s="25" t="s">
        <v>36</v>
      </c>
    </row>
    <row r="80" ht="19.5" customHeight="1" spans="1:16">
      <c r="A80" s="25">
        <v>74</v>
      </c>
      <c r="B80" s="25" t="s">
        <v>137</v>
      </c>
      <c r="C80" s="35" t="s">
        <v>153</v>
      </c>
      <c r="D80" s="25" t="s">
        <v>154</v>
      </c>
      <c r="E80" s="32">
        <v>0</v>
      </c>
      <c r="F80" s="32">
        <v>0.547</v>
      </c>
      <c r="G80" s="32">
        <v>0.547</v>
      </c>
      <c r="H80" s="29" t="s">
        <v>33</v>
      </c>
      <c r="I80" s="42">
        <v>6</v>
      </c>
      <c r="J80" s="42">
        <v>5</v>
      </c>
      <c r="K80" s="29" t="s">
        <v>33</v>
      </c>
      <c r="L80" s="29">
        <f t="shared" si="7"/>
        <v>6.5</v>
      </c>
      <c r="M80" s="29">
        <v>5.5</v>
      </c>
      <c r="N80" s="25" t="s">
        <v>34</v>
      </c>
      <c r="O80" s="26" t="s">
        <v>39</v>
      </c>
      <c r="P80" s="25" t="s">
        <v>36</v>
      </c>
    </row>
    <row r="81" ht="19.5" customHeight="1" spans="1:16">
      <c r="A81" s="25">
        <v>75</v>
      </c>
      <c r="B81" s="25" t="s">
        <v>137</v>
      </c>
      <c r="C81" s="33" t="s">
        <v>117</v>
      </c>
      <c r="D81" s="33" t="s">
        <v>118</v>
      </c>
      <c r="E81" s="34">
        <v>12.25</v>
      </c>
      <c r="F81" s="31">
        <v>14.677</v>
      </c>
      <c r="G81" s="28">
        <f>F81-E81</f>
        <v>2.427</v>
      </c>
      <c r="H81" s="29" t="s">
        <v>33</v>
      </c>
      <c r="I81" s="29">
        <v>7.5</v>
      </c>
      <c r="J81" s="29">
        <v>6.5</v>
      </c>
      <c r="K81" s="29" t="s">
        <v>56</v>
      </c>
      <c r="L81" s="29">
        <v>7.5</v>
      </c>
      <c r="M81" s="29">
        <v>6.5</v>
      </c>
      <c r="N81" s="25" t="s">
        <v>34</v>
      </c>
      <c r="O81" s="26" t="s">
        <v>103</v>
      </c>
      <c r="P81" s="25" t="s">
        <v>36</v>
      </c>
    </row>
    <row r="82" ht="19.5" customHeight="1" spans="1:16">
      <c r="A82" s="25">
        <v>76</v>
      </c>
      <c r="B82" s="25" t="s">
        <v>137</v>
      </c>
      <c r="C82" s="33" t="s">
        <v>43</v>
      </c>
      <c r="D82" s="33" t="s">
        <v>44</v>
      </c>
      <c r="E82" s="34">
        <v>7.84</v>
      </c>
      <c r="F82" s="31">
        <v>12.224</v>
      </c>
      <c r="G82" s="28">
        <f>F82-E82</f>
        <v>4.384</v>
      </c>
      <c r="H82" s="29" t="s">
        <v>33</v>
      </c>
      <c r="I82" s="29">
        <v>5</v>
      </c>
      <c r="J82" s="29">
        <v>4</v>
      </c>
      <c r="K82" s="29" t="s">
        <v>33</v>
      </c>
      <c r="L82" s="29">
        <v>6.5</v>
      </c>
      <c r="M82" s="29">
        <v>5.5</v>
      </c>
      <c r="N82" s="25" t="s">
        <v>34</v>
      </c>
      <c r="O82" s="35" t="s">
        <v>39</v>
      </c>
      <c r="P82" s="25" t="s">
        <v>36</v>
      </c>
    </row>
    <row r="83" ht="19.5" customHeight="1" spans="1:16">
      <c r="A83" s="25">
        <v>77</v>
      </c>
      <c r="B83" s="26" t="s">
        <v>137</v>
      </c>
      <c r="C83" s="27" t="s">
        <v>155</v>
      </c>
      <c r="D83" s="25" t="s">
        <v>156</v>
      </c>
      <c r="E83" s="28">
        <v>0</v>
      </c>
      <c r="F83" s="28">
        <v>1.479</v>
      </c>
      <c r="G83" s="28">
        <v>1.479</v>
      </c>
      <c r="H83" s="29" t="s">
        <v>33</v>
      </c>
      <c r="I83" s="29">
        <v>4.5</v>
      </c>
      <c r="J83" s="29">
        <v>3.5</v>
      </c>
      <c r="K83" s="29" t="s">
        <v>33</v>
      </c>
      <c r="L83" s="29">
        <f t="shared" ref="L83:L97" si="9">M83+1</f>
        <v>6.5</v>
      </c>
      <c r="M83" s="29">
        <v>5.5</v>
      </c>
      <c r="N83" s="25" t="s">
        <v>34</v>
      </c>
      <c r="O83" s="35" t="s">
        <v>39</v>
      </c>
      <c r="P83" s="25" t="s">
        <v>36</v>
      </c>
    </row>
    <row r="84" ht="19.5" customHeight="1" spans="1:16">
      <c r="A84" s="25">
        <v>78</v>
      </c>
      <c r="B84" s="26" t="s">
        <v>137</v>
      </c>
      <c r="C84" s="27" t="s">
        <v>157</v>
      </c>
      <c r="D84" s="25" t="s">
        <v>158</v>
      </c>
      <c r="E84" s="28">
        <v>0</v>
      </c>
      <c r="F84" s="28">
        <v>1.23</v>
      </c>
      <c r="G84" s="28">
        <v>1.23</v>
      </c>
      <c r="H84" s="29" t="s">
        <v>33</v>
      </c>
      <c r="I84" s="29">
        <v>4.5</v>
      </c>
      <c r="J84" s="29">
        <v>3.5</v>
      </c>
      <c r="K84" s="29" t="s">
        <v>33</v>
      </c>
      <c r="L84" s="29">
        <f t="shared" si="9"/>
        <v>6.5</v>
      </c>
      <c r="M84" s="29">
        <v>5.5</v>
      </c>
      <c r="N84" s="25" t="s">
        <v>34</v>
      </c>
      <c r="O84" s="35" t="s">
        <v>39</v>
      </c>
      <c r="P84" s="25" t="s">
        <v>36</v>
      </c>
    </row>
    <row r="85" ht="30" customHeight="1" spans="1:16">
      <c r="A85" s="25">
        <v>79</v>
      </c>
      <c r="B85" s="26" t="s">
        <v>159</v>
      </c>
      <c r="C85" s="27" t="s">
        <v>160</v>
      </c>
      <c r="D85" s="25" t="s">
        <v>161</v>
      </c>
      <c r="E85" s="28">
        <v>11.184</v>
      </c>
      <c r="F85" s="28">
        <v>12.123</v>
      </c>
      <c r="G85" s="28">
        <f t="shared" ref="G85:G98" si="10">F85-E85</f>
        <v>0.939</v>
      </c>
      <c r="H85" s="29" t="s">
        <v>33</v>
      </c>
      <c r="I85" s="29">
        <v>5</v>
      </c>
      <c r="J85" s="29">
        <v>4</v>
      </c>
      <c r="K85" s="29" t="s">
        <v>33</v>
      </c>
      <c r="L85" s="29">
        <f t="shared" si="9"/>
        <v>6.5</v>
      </c>
      <c r="M85" s="29">
        <v>5.5</v>
      </c>
      <c r="N85" s="25" t="s">
        <v>34</v>
      </c>
      <c r="O85" s="26" t="s">
        <v>39</v>
      </c>
      <c r="P85" s="25" t="s">
        <v>162</v>
      </c>
    </row>
    <row r="86" ht="30" customHeight="1" spans="1:16">
      <c r="A86" s="25">
        <v>80</v>
      </c>
      <c r="B86" s="26" t="s">
        <v>159</v>
      </c>
      <c r="C86" s="27" t="s">
        <v>163</v>
      </c>
      <c r="D86" s="25" t="s">
        <v>164</v>
      </c>
      <c r="E86" s="43">
        <v>0.33</v>
      </c>
      <c r="F86" s="44">
        <v>1.573</v>
      </c>
      <c r="G86" s="32">
        <f t="shared" si="10"/>
        <v>1.243</v>
      </c>
      <c r="H86" s="29" t="s">
        <v>33</v>
      </c>
      <c r="I86" s="42">
        <v>4.5</v>
      </c>
      <c r="J86" s="42">
        <v>3.5</v>
      </c>
      <c r="K86" s="29" t="s">
        <v>33</v>
      </c>
      <c r="L86" s="29">
        <f t="shared" si="9"/>
        <v>6.5</v>
      </c>
      <c r="M86" s="29">
        <v>5.5</v>
      </c>
      <c r="N86" s="25" t="s">
        <v>34</v>
      </c>
      <c r="O86" s="26" t="s">
        <v>39</v>
      </c>
      <c r="P86" s="25" t="s">
        <v>162</v>
      </c>
    </row>
    <row r="87" ht="19.5" customHeight="1" spans="1:16">
      <c r="A87" s="25">
        <v>81</v>
      </c>
      <c r="B87" s="27" t="s">
        <v>165</v>
      </c>
      <c r="C87" s="27" t="s">
        <v>166</v>
      </c>
      <c r="D87" s="25" t="s">
        <v>167</v>
      </c>
      <c r="E87" s="28">
        <v>1.023</v>
      </c>
      <c r="F87" s="28">
        <v>1.41</v>
      </c>
      <c r="G87" s="28">
        <f t="shared" si="10"/>
        <v>0.387</v>
      </c>
      <c r="H87" s="29" t="s">
        <v>33</v>
      </c>
      <c r="I87" s="29">
        <v>4.5</v>
      </c>
      <c r="J87" s="29">
        <v>3.5</v>
      </c>
      <c r="K87" s="29" t="s">
        <v>33</v>
      </c>
      <c r="L87" s="29">
        <f t="shared" si="9"/>
        <v>6.5</v>
      </c>
      <c r="M87" s="29">
        <v>5.5</v>
      </c>
      <c r="N87" s="25" t="s">
        <v>34</v>
      </c>
      <c r="O87" s="26" t="s">
        <v>58</v>
      </c>
      <c r="P87" s="25" t="s">
        <v>162</v>
      </c>
    </row>
    <row r="88" ht="19.5" customHeight="1" spans="1:16">
      <c r="A88" s="25">
        <v>82</v>
      </c>
      <c r="B88" s="27" t="s">
        <v>165</v>
      </c>
      <c r="C88" s="27" t="s">
        <v>166</v>
      </c>
      <c r="D88" s="25" t="s">
        <v>167</v>
      </c>
      <c r="E88" s="28">
        <v>4.871</v>
      </c>
      <c r="F88" s="28">
        <v>7.27</v>
      </c>
      <c r="G88" s="28">
        <f t="shared" si="10"/>
        <v>2.399</v>
      </c>
      <c r="H88" s="29" t="s">
        <v>33</v>
      </c>
      <c r="I88" s="29">
        <v>6</v>
      </c>
      <c r="J88" s="29">
        <v>5</v>
      </c>
      <c r="K88" s="29" t="s">
        <v>33</v>
      </c>
      <c r="L88" s="29">
        <f t="shared" si="9"/>
        <v>6.5</v>
      </c>
      <c r="M88" s="29">
        <v>5.5</v>
      </c>
      <c r="N88" s="25" t="s">
        <v>34</v>
      </c>
      <c r="O88" s="26" t="s">
        <v>39</v>
      </c>
      <c r="P88" s="25" t="s">
        <v>162</v>
      </c>
    </row>
    <row r="89" ht="19.5" customHeight="1" spans="1:16">
      <c r="A89" s="25">
        <v>83</v>
      </c>
      <c r="B89" s="27" t="s">
        <v>165</v>
      </c>
      <c r="C89" s="27" t="s">
        <v>166</v>
      </c>
      <c r="D89" s="25" t="s">
        <v>167</v>
      </c>
      <c r="E89" s="28">
        <v>7.27</v>
      </c>
      <c r="F89" s="28">
        <v>13.6</v>
      </c>
      <c r="G89" s="28">
        <f t="shared" si="10"/>
        <v>6.33</v>
      </c>
      <c r="H89" s="29" t="s">
        <v>33</v>
      </c>
      <c r="I89" s="29">
        <v>6</v>
      </c>
      <c r="J89" s="29">
        <v>5</v>
      </c>
      <c r="K89" s="29" t="s">
        <v>33</v>
      </c>
      <c r="L89" s="29">
        <f t="shared" si="9"/>
        <v>6.5</v>
      </c>
      <c r="M89" s="29">
        <v>5.5</v>
      </c>
      <c r="N89" s="25" t="s">
        <v>34</v>
      </c>
      <c r="O89" s="26" t="s">
        <v>39</v>
      </c>
      <c r="P89" s="25" t="s">
        <v>162</v>
      </c>
    </row>
    <row r="90" ht="19.5" customHeight="1" spans="1:16">
      <c r="A90" s="25">
        <v>84</v>
      </c>
      <c r="B90" s="27" t="s">
        <v>165</v>
      </c>
      <c r="C90" s="27" t="s">
        <v>168</v>
      </c>
      <c r="D90" s="25" t="s">
        <v>169</v>
      </c>
      <c r="E90" s="28">
        <v>0</v>
      </c>
      <c r="F90" s="28">
        <v>1.351</v>
      </c>
      <c r="G90" s="28">
        <f t="shared" si="10"/>
        <v>1.351</v>
      </c>
      <c r="H90" s="29" t="s">
        <v>33</v>
      </c>
      <c r="I90" s="29">
        <v>4.5</v>
      </c>
      <c r="J90" s="29">
        <v>3.5</v>
      </c>
      <c r="K90" s="29" t="s">
        <v>33</v>
      </c>
      <c r="L90" s="29">
        <f t="shared" si="9"/>
        <v>6.5</v>
      </c>
      <c r="M90" s="29">
        <v>5.5</v>
      </c>
      <c r="N90" s="25" t="s">
        <v>34</v>
      </c>
      <c r="O90" s="26" t="s">
        <v>58</v>
      </c>
      <c r="P90" s="25" t="s">
        <v>162</v>
      </c>
    </row>
    <row r="91" ht="19.5" customHeight="1" spans="1:16">
      <c r="A91" s="25">
        <v>85</v>
      </c>
      <c r="B91" s="27" t="s">
        <v>165</v>
      </c>
      <c r="C91" s="27" t="s">
        <v>168</v>
      </c>
      <c r="D91" s="25" t="s">
        <v>169</v>
      </c>
      <c r="E91" s="28">
        <v>1.351</v>
      </c>
      <c r="F91" s="28">
        <v>3.169</v>
      </c>
      <c r="G91" s="28">
        <f t="shared" si="10"/>
        <v>1.818</v>
      </c>
      <c r="H91" s="29" t="s">
        <v>33</v>
      </c>
      <c r="I91" s="29">
        <v>4.5</v>
      </c>
      <c r="J91" s="29">
        <v>3.5</v>
      </c>
      <c r="K91" s="29" t="s">
        <v>33</v>
      </c>
      <c r="L91" s="29">
        <f t="shared" si="9"/>
        <v>6.5</v>
      </c>
      <c r="M91" s="29">
        <v>5.5</v>
      </c>
      <c r="N91" s="25" t="s">
        <v>34</v>
      </c>
      <c r="O91" s="26" t="s">
        <v>58</v>
      </c>
      <c r="P91" s="25" t="s">
        <v>162</v>
      </c>
    </row>
    <row r="92" ht="19.5" customHeight="1" spans="1:16">
      <c r="A92" s="25">
        <v>86</v>
      </c>
      <c r="B92" s="27" t="s">
        <v>165</v>
      </c>
      <c r="C92" s="27" t="s">
        <v>168</v>
      </c>
      <c r="D92" s="25" t="s">
        <v>169</v>
      </c>
      <c r="E92" s="28">
        <v>3.169</v>
      </c>
      <c r="F92" s="28">
        <v>3.269</v>
      </c>
      <c r="G92" s="28">
        <f t="shared" si="10"/>
        <v>0.1</v>
      </c>
      <c r="H92" s="29" t="s">
        <v>33</v>
      </c>
      <c r="I92" s="29">
        <v>4.5</v>
      </c>
      <c r="J92" s="29">
        <v>3.5</v>
      </c>
      <c r="K92" s="29" t="s">
        <v>33</v>
      </c>
      <c r="L92" s="29">
        <f t="shared" si="9"/>
        <v>6.5</v>
      </c>
      <c r="M92" s="29">
        <v>5.5</v>
      </c>
      <c r="N92" s="25" t="s">
        <v>34</v>
      </c>
      <c r="O92" s="26" t="s">
        <v>58</v>
      </c>
      <c r="P92" s="25" t="s">
        <v>162</v>
      </c>
    </row>
    <row r="93" ht="19.5" customHeight="1" spans="1:16">
      <c r="A93" s="25">
        <v>87</v>
      </c>
      <c r="B93" s="27" t="s">
        <v>165</v>
      </c>
      <c r="C93" s="27" t="s">
        <v>168</v>
      </c>
      <c r="D93" s="25" t="s">
        <v>169</v>
      </c>
      <c r="E93" s="28">
        <v>3.269</v>
      </c>
      <c r="F93" s="28">
        <v>7.777</v>
      </c>
      <c r="G93" s="28">
        <f t="shared" si="10"/>
        <v>4.508</v>
      </c>
      <c r="H93" s="29" t="s">
        <v>33</v>
      </c>
      <c r="I93" s="29">
        <v>6</v>
      </c>
      <c r="J93" s="29">
        <v>5</v>
      </c>
      <c r="K93" s="29" t="s">
        <v>33</v>
      </c>
      <c r="L93" s="29">
        <f t="shared" si="9"/>
        <v>6.5</v>
      </c>
      <c r="M93" s="29">
        <v>5.5</v>
      </c>
      <c r="N93" s="25" t="s">
        <v>34</v>
      </c>
      <c r="O93" s="26" t="s">
        <v>58</v>
      </c>
      <c r="P93" s="25" t="s">
        <v>162</v>
      </c>
    </row>
    <row r="94" ht="19.5" customHeight="1" spans="1:16">
      <c r="A94" s="25">
        <v>88</v>
      </c>
      <c r="B94" s="27" t="s">
        <v>165</v>
      </c>
      <c r="C94" s="27" t="s">
        <v>168</v>
      </c>
      <c r="D94" s="25" t="s">
        <v>169</v>
      </c>
      <c r="E94" s="28">
        <v>13.559</v>
      </c>
      <c r="F94" s="28">
        <v>14.105</v>
      </c>
      <c r="G94" s="28">
        <f t="shared" si="10"/>
        <v>0.546000000000001</v>
      </c>
      <c r="H94" s="29" t="s">
        <v>33</v>
      </c>
      <c r="I94" s="29">
        <v>6</v>
      </c>
      <c r="J94" s="29">
        <v>5</v>
      </c>
      <c r="K94" s="29" t="s">
        <v>33</v>
      </c>
      <c r="L94" s="29">
        <f t="shared" si="9"/>
        <v>6.5</v>
      </c>
      <c r="M94" s="29">
        <v>5.5</v>
      </c>
      <c r="N94" s="25" t="s">
        <v>34</v>
      </c>
      <c r="O94" s="26" t="s">
        <v>39</v>
      </c>
      <c r="P94" s="25" t="s">
        <v>162</v>
      </c>
    </row>
    <row r="95" ht="19.5" customHeight="1" spans="1:16">
      <c r="A95" s="25">
        <v>89</v>
      </c>
      <c r="B95" s="27" t="s">
        <v>165</v>
      </c>
      <c r="C95" s="27" t="s">
        <v>168</v>
      </c>
      <c r="D95" s="25" t="s">
        <v>169</v>
      </c>
      <c r="E95" s="28">
        <v>14.105</v>
      </c>
      <c r="F95" s="28">
        <v>20.189</v>
      </c>
      <c r="G95" s="28">
        <f t="shared" si="10"/>
        <v>6.084</v>
      </c>
      <c r="H95" s="29" t="s">
        <v>33</v>
      </c>
      <c r="I95" s="29">
        <v>6</v>
      </c>
      <c r="J95" s="29">
        <v>5</v>
      </c>
      <c r="K95" s="29" t="s">
        <v>33</v>
      </c>
      <c r="L95" s="29">
        <f t="shared" si="9"/>
        <v>6.5</v>
      </c>
      <c r="M95" s="29">
        <v>5.5</v>
      </c>
      <c r="N95" s="25" t="s">
        <v>34</v>
      </c>
      <c r="O95" s="26" t="s">
        <v>39</v>
      </c>
      <c r="P95" s="25" t="s">
        <v>162</v>
      </c>
    </row>
    <row r="96" ht="19.5" customHeight="1" spans="1:16">
      <c r="A96" s="25">
        <v>90</v>
      </c>
      <c r="B96" s="25" t="s">
        <v>170</v>
      </c>
      <c r="C96" s="25" t="s">
        <v>171</v>
      </c>
      <c r="D96" s="25" t="s">
        <v>172</v>
      </c>
      <c r="E96" s="28">
        <v>0</v>
      </c>
      <c r="F96" s="28">
        <v>2.033</v>
      </c>
      <c r="G96" s="28">
        <f t="shared" si="10"/>
        <v>2.033</v>
      </c>
      <c r="H96" s="29" t="s">
        <v>33</v>
      </c>
      <c r="I96" s="29">
        <v>5.5</v>
      </c>
      <c r="J96" s="29">
        <v>4.5</v>
      </c>
      <c r="K96" s="29" t="s">
        <v>33</v>
      </c>
      <c r="L96" s="29">
        <f t="shared" si="9"/>
        <v>6.5</v>
      </c>
      <c r="M96" s="29">
        <v>5.5</v>
      </c>
      <c r="N96" s="25" t="s">
        <v>34</v>
      </c>
      <c r="O96" s="26" t="s">
        <v>39</v>
      </c>
      <c r="P96" s="25" t="s">
        <v>36</v>
      </c>
    </row>
    <row r="97" ht="19.5" customHeight="1" spans="1:16">
      <c r="A97" s="25">
        <v>91</v>
      </c>
      <c r="B97" s="25" t="s">
        <v>170</v>
      </c>
      <c r="C97" s="25" t="s">
        <v>173</v>
      </c>
      <c r="D97" s="25" t="s">
        <v>174</v>
      </c>
      <c r="E97" s="45">
        <v>1.018</v>
      </c>
      <c r="F97" s="46">
        <v>5.112</v>
      </c>
      <c r="G97" s="28">
        <f t="shared" si="10"/>
        <v>4.094</v>
      </c>
      <c r="H97" s="29" t="s">
        <v>33</v>
      </c>
      <c r="I97" s="29">
        <v>6</v>
      </c>
      <c r="J97" s="29">
        <v>5</v>
      </c>
      <c r="K97" s="29" t="s">
        <v>33</v>
      </c>
      <c r="L97" s="29">
        <f t="shared" si="9"/>
        <v>6.5</v>
      </c>
      <c r="M97" s="29">
        <v>5.5</v>
      </c>
      <c r="N97" s="25" t="s">
        <v>34</v>
      </c>
      <c r="O97" s="26" t="s">
        <v>39</v>
      </c>
      <c r="P97" s="25" t="s">
        <v>36</v>
      </c>
    </row>
    <row r="98" ht="19.5" customHeight="1" spans="1:16">
      <c r="A98" s="25">
        <v>92</v>
      </c>
      <c r="B98" s="26" t="s">
        <v>170</v>
      </c>
      <c r="C98" s="27" t="s">
        <v>175</v>
      </c>
      <c r="D98" s="25" t="s">
        <v>176</v>
      </c>
      <c r="E98" s="28">
        <v>0</v>
      </c>
      <c r="F98" s="28">
        <v>2.715</v>
      </c>
      <c r="G98" s="28">
        <f t="shared" si="10"/>
        <v>2.715</v>
      </c>
      <c r="H98" s="29" t="s">
        <v>33</v>
      </c>
      <c r="I98" s="29">
        <v>5.5</v>
      </c>
      <c r="J98" s="29">
        <v>4.5</v>
      </c>
      <c r="K98" s="29" t="s">
        <v>33</v>
      </c>
      <c r="L98" s="29">
        <v>6.5</v>
      </c>
      <c r="M98" s="29">
        <v>5.5</v>
      </c>
      <c r="N98" s="25" t="s">
        <v>34</v>
      </c>
      <c r="O98" s="35" t="s">
        <v>39</v>
      </c>
      <c r="P98" s="25" t="s">
        <v>36</v>
      </c>
    </row>
    <row r="99" ht="19.5" customHeight="1" spans="1:16">
      <c r="A99" s="25">
        <v>93</v>
      </c>
      <c r="B99" s="26" t="s">
        <v>170</v>
      </c>
      <c r="C99" s="25" t="s">
        <v>177</v>
      </c>
      <c r="D99" s="25" t="s">
        <v>178</v>
      </c>
      <c r="E99" s="28">
        <v>0</v>
      </c>
      <c r="F99" s="28">
        <v>0.264</v>
      </c>
      <c r="G99" s="28">
        <v>0.264</v>
      </c>
      <c r="H99" s="29" t="s">
        <v>33</v>
      </c>
      <c r="I99" s="29">
        <v>4.5</v>
      </c>
      <c r="J99" s="29">
        <v>3.5</v>
      </c>
      <c r="K99" s="29" t="s">
        <v>33</v>
      </c>
      <c r="L99" s="29">
        <v>6.5</v>
      </c>
      <c r="M99" s="29">
        <v>5.5</v>
      </c>
      <c r="N99" s="25" t="s">
        <v>34</v>
      </c>
      <c r="O99" s="35" t="s">
        <v>39</v>
      </c>
      <c r="P99" s="25" t="s">
        <v>36</v>
      </c>
    </row>
    <row r="100" ht="19.5" customHeight="1" spans="1:16">
      <c r="A100" s="25">
        <v>94</v>
      </c>
      <c r="B100" s="27" t="s">
        <v>179</v>
      </c>
      <c r="C100" s="27" t="s">
        <v>180</v>
      </c>
      <c r="D100" s="25" t="s">
        <v>181</v>
      </c>
      <c r="E100" s="28">
        <v>0.442</v>
      </c>
      <c r="F100" s="28">
        <v>1.268</v>
      </c>
      <c r="G100" s="28">
        <v>0.826</v>
      </c>
      <c r="H100" s="29" t="s">
        <v>33</v>
      </c>
      <c r="I100" s="29">
        <v>5.5</v>
      </c>
      <c r="J100" s="29">
        <v>4.5</v>
      </c>
      <c r="K100" s="29" t="s">
        <v>33</v>
      </c>
      <c r="L100" s="29">
        <v>7.5</v>
      </c>
      <c r="M100" s="29">
        <v>6.5</v>
      </c>
      <c r="N100" s="25" t="s">
        <v>34</v>
      </c>
      <c r="O100" s="26" t="s">
        <v>103</v>
      </c>
      <c r="P100" s="25" t="s">
        <v>36</v>
      </c>
    </row>
    <row r="101" ht="19.5" customHeight="1" spans="1:16">
      <c r="A101" s="25">
        <v>95</v>
      </c>
      <c r="B101" s="27" t="s">
        <v>179</v>
      </c>
      <c r="C101" s="27" t="s">
        <v>182</v>
      </c>
      <c r="D101" s="25" t="s">
        <v>183</v>
      </c>
      <c r="E101" s="34">
        <v>0</v>
      </c>
      <c r="F101" s="31">
        <v>2.37</v>
      </c>
      <c r="G101" s="28">
        <f>F101-E101</f>
        <v>2.37</v>
      </c>
      <c r="H101" s="29" t="s">
        <v>33</v>
      </c>
      <c r="I101" s="29">
        <v>4.5</v>
      </c>
      <c r="J101" s="29">
        <v>3.5</v>
      </c>
      <c r="K101" s="29" t="s">
        <v>33</v>
      </c>
      <c r="L101" s="29">
        <v>6.5</v>
      </c>
      <c r="M101" s="29">
        <v>5.5</v>
      </c>
      <c r="N101" s="25" t="s">
        <v>34</v>
      </c>
      <c r="O101" s="26" t="s">
        <v>103</v>
      </c>
      <c r="P101" s="25" t="s">
        <v>162</v>
      </c>
    </row>
    <row r="102" ht="19.5" customHeight="1" spans="1:16">
      <c r="A102" s="25">
        <v>96</v>
      </c>
      <c r="B102" s="27" t="s">
        <v>179</v>
      </c>
      <c r="C102" s="27" t="s">
        <v>184</v>
      </c>
      <c r="D102" s="25" t="s">
        <v>185</v>
      </c>
      <c r="E102" s="28">
        <v>7.222</v>
      </c>
      <c r="F102" s="28">
        <f>8.115+0.425</f>
        <v>8.54</v>
      </c>
      <c r="G102" s="28">
        <f>F102-E102</f>
        <v>1.318</v>
      </c>
      <c r="H102" s="29" t="s">
        <v>33</v>
      </c>
      <c r="I102" s="29">
        <v>5.5</v>
      </c>
      <c r="J102" s="29">
        <v>4.5</v>
      </c>
      <c r="K102" s="29" t="s">
        <v>33</v>
      </c>
      <c r="L102" s="29">
        <v>7.5</v>
      </c>
      <c r="M102" s="29">
        <v>6.5</v>
      </c>
      <c r="N102" s="25" t="s">
        <v>34</v>
      </c>
      <c r="O102" s="26" t="s">
        <v>103</v>
      </c>
      <c r="P102" s="25" t="s">
        <v>162</v>
      </c>
    </row>
    <row r="103" ht="19.5" customHeight="1" spans="1:16">
      <c r="A103" s="25">
        <v>97</v>
      </c>
      <c r="B103" s="27" t="s">
        <v>179</v>
      </c>
      <c r="C103" s="27" t="s">
        <v>186</v>
      </c>
      <c r="D103" s="25" t="s">
        <v>187</v>
      </c>
      <c r="E103" s="28">
        <v>6.115</v>
      </c>
      <c r="F103" s="28">
        <v>7.519</v>
      </c>
      <c r="G103" s="28">
        <v>1.404</v>
      </c>
      <c r="H103" s="29" t="s">
        <v>33</v>
      </c>
      <c r="I103" s="29">
        <v>6</v>
      </c>
      <c r="J103" s="29">
        <v>5</v>
      </c>
      <c r="K103" s="29" t="s">
        <v>33</v>
      </c>
      <c r="L103" s="29">
        <v>6.5</v>
      </c>
      <c r="M103" s="29">
        <v>5.5</v>
      </c>
      <c r="N103" s="25" t="s">
        <v>34</v>
      </c>
      <c r="O103" s="26" t="s">
        <v>103</v>
      </c>
      <c r="P103" s="25" t="s">
        <v>162</v>
      </c>
    </row>
    <row r="104" ht="19.5" customHeight="1" spans="1:16">
      <c r="A104" s="25">
        <v>98</v>
      </c>
      <c r="B104" s="25" t="s">
        <v>179</v>
      </c>
      <c r="C104" s="25" t="s">
        <v>188</v>
      </c>
      <c r="D104" s="25" t="s">
        <v>189</v>
      </c>
      <c r="E104" s="28">
        <v>5.07</v>
      </c>
      <c r="F104" s="28">
        <v>5.456</v>
      </c>
      <c r="G104" s="28">
        <f t="shared" ref="G104:G110" si="11">F104-E104</f>
        <v>0.386</v>
      </c>
      <c r="H104" s="29" t="s">
        <v>33</v>
      </c>
      <c r="I104" s="29">
        <v>5.5</v>
      </c>
      <c r="J104" s="29">
        <v>4.5</v>
      </c>
      <c r="K104" s="29" t="s">
        <v>33</v>
      </c>
      <c r="L104" s="29">
        <f t="shared" ref="L104:L118" si="12">M104+1</f>
        <v>6.5</v>
      </c>
      <c r="M104" s="29">
        <v>5.5</v>
      </c>
      <c r="N104" s="25" t="s">
        <v>34</v>
      </c>
      <c r="O104" s="26" t="s">
        <v>39</v>
      </c>
      <c r="P104" s="25" t="s">
        <v>162</v>
      </c>
    </row>
    <row r="105" ht="19.5" customHeight="1" spans="1:16">
      <c r="A105" s="25">
        <v>99</v>
      </c>
      <c r="B105" s="25" t="s">
        <v>179</v>
      </c>
      <c r="C105" s="25" t="s">
        <v>188</v>
      </c>
      <c r="D105" s="25" t="s">
        <v>189</v>
      </c>
      <c r="E105" s="28">
        <v>5.456</v>
      </c>
      <c r="F105" s="28">
        <v>7.529</v>
      </c>
      <c r="G105" s="28">
        <f t="shared" si="11"/>
        <v>2.073</v>
      </c>
      <c r="H105" s="29" t="s">
        <v>33</v>
      </c>
      <c r="I105" s="29">
        <v>5.5</v>
      </c>
      <c r="J105" s="29">
        <v>4.5</v>
      </c>
      <c r="K105" s="29" t="s">
        <v>33</v>
      </c>
      <c r="L105" s="29">
        <f t="shared" si="12"/>
        <v>6.5</v>
      </c>
      <c r="M105" s="29">
        <v>5.5</v>
      </c>
      <c r="N105" s="25" t="s">
        <v>34</v>
      </c>
      <c r="O105" s="26" t="s">
        <v>39</v>
      </c>
      <c r="P105" s="25" t="s">
        <v>162</v>
      </c>
    </row>
    <row r="106" ht="19.5" customHeight="1" spans="1:16">
      <c r="A106" s="25">
        <v>100</v>
      </c>
      <c r="B106" s="25" t="s">
        <v>179</v>
      </c>
      <c r="C106" s="25" t="s">
        <v>188</v>
      </c>
      <c r="D106" s="25" t="s">
        <v>189</v>
      </c>
      <c r="E106" s="28">
        <v>7.529</v>
      </c>
      <c r="F106" s="28">
        <v>9.561</v>
      </c>
      <c r="G106" s="28">
        <f t="shared" si="11"/>
        <v>2.032</v>
      </c>
      <c r="H106" s="29" t="s">
        <v>33</v>
      </c>
      <c r="I106" s="29">
        <v>5.5</v>
      </c>
      <c r="J106" s="29">
        <v>4.5</v>
      </c>
      <c r="K106" s="29" t="s">
        <v>33</v>
      </c>
      <c r="L106" s="29">
        <f t="shared" si="12"/>
        <v>6.5</v>
      </c>
      <c r="M106" s="29">
        <v>5.5</v>
      </c>
      <c r="N106" s="25" t="s">
        <v>34</v>
      </c>
      <c r="O106" s="26" t="s">
        <v>39</v>
      </c>
      <c r="P106" s="25" t="s">
        <v>162</v>
      </c>
    </row>
    <row r="107" ht="19.5" customHeight="1" spans="1:16">
      <c r="A107" s="25">
        <v>101</v>
      </c>
      <c r="B107" s="27" t="s">
        <v>179</v>
      </c>
      <c r="C107" s="27" t="s">
        <v>96</v>
      </c>
      <c r="D107" s="25" t="s">
        <v>97</v>
      </c>
      <c r="E107" s="28">
        <v>0.762</v>
      </c>
      <c r="F107" s="28">
        <v>7.423</v>
      </c>
      <c r="G107" s="28">
        <f t="shared" si="11"/>
        <v>6.661</v>
      </c>
      <c r="H107" s="29" t="s">
        <v>33</v>
      </c>
      <c r="I107" s="29">
        <v>6</v>
      </c>
      <c r="J107" s="29">
        <v>5</v>
      </c>
      <c r="K107" s="29" t="s">
        <v>33</v>
      </c>
      <c r="L107" s="29">
        <f t="shared" si="12"/>
        <v>6.5</v>
      </c>
      <c r="M107" s="29">
        <v>5.5</v>
      </c>
      <c r="N107" s="25" t="s">
        <v>34</v>
      </c>
      <c r="O107" s="26" t="s">
        <v>39</v>
      </c>
      <c r="P107" s="25" t="s">
        <v>36</v>
      </c>
    </row>
    <row r="108" ht="19.5" customHeight="1" spans="1:16">
      <c r="A108" s="25">
        <v>102</v>
      </c>
      <c r="B108" s="26" t="s">
        <v>179</v>
      </c>
      <c r="C108" s="27" t="s">
        <v>190</v>
      </c>
      <c r="D108" s="25" t="s">
        <v>191</v>
      </c>
      <c r="E108" s="28">
        <v>0.679</v>
      </c>
      <c r="F108" s="28">
        <v>3.084</v>
      </c>
      <c r="G108" s="28">
        <f t="shared" si="11"/>
        <v>2.405</v>
      </c>
      <c r="H108" s="29" t="s">
        <v>33</v>
      </c>
      <c r="I108" s="29">
        <v>6</v>
      </c>
      <c r="J108" s="29">
        <v>5</v>
      </c>
      <c r="K108" s="29" t="s">
        <v>56</v>
      </c>
      <c r="L108" s="29">
        <f t="shared" si="12"/>
        <v>7.5</v>
      </c>
      <c r="M108" s="29">
        <v>6.5</v>
      </c>
      <c r="N108" s="25" t="s">
        <v>34</v>
      </c>
      <c r="O108" s="26" t="s">
        <v>103</v>
      </c>
      <c r="P108" s="25" t="s">
        <v>36</v>
      </c>
    </row>
    <row r="109" ht="19.5" customHeight="1" spans="1:16">
      <c r="A109" s="25">
        <v>103</v>
      </c>
      <c r="B109" s="27" t="s">
        <v>179</v>
      </c>
      <c r="C109" s="27" t="s">
        <v>190</v>
      </c>
      <c r="D109" s="25" t="s">
        <v>191</v>
      </c>
      <c r="E109" s="28">
        <v>3.084</v>
      </c>
      <c r="F109" s="28">
        <v>5.616</v>
      </c>
      <c r="G109" s="28">
        <f t="shared" si="11"/>
        <v>2.532</v>
      </c>
      <c r="H109" s="29" t="s">
        <v>33</v>
      </c>
      <c r="I109" s="29">
        <v>6</v>
      </c>
      <c r="J109" s="29">
        <v>5</v>
      </c>
      <c r="K109" s="29" t="s">
        <v>33</v>
      </c>
      <c r="L109" s="29">
        <f t="shared" si="12"/>
        <v>6.5</v>
      </c>
      <c r="M109" s="29">
        <v>5.5</v>
      </c>
      <c r="N109" s="25" t="s">
        <v>34</v>
      </c>
      <c r="O109" s="26" t="s">
        <v>58</v>
      </c>
      <c r="P109" s="25" t="s">
        <v>36</v>
      </c>
    </row>
    <row r="110" ht="19.5" customHeight="1" spans="1:16">
      <c r="A110" s="25">
        <v>104</v>
      </c>
      <c r="B110" s="26" t="s">
        <v>179</v>
      </c>
      <c r="C110" s="27" t="s">
        <v>190</v>
      </c>
      <c r="D110" s="25" t="s">
        <v>191</v>
      </c>
      <c r="E110" s="28">
        <v>7.592</v>
      </c>
      <c r="F110" s="28">
        <v>10.135</v>
      </c>
      <c r="G110" s="28">
        <f t="shared" si="11"/>
        <v>2.543</v>
      </c>
      <c r="H110" s="29" t="s">
        <v>33</v>
      </c>
      <c r="I110" s="29">
        <v>6</v>
      </c>
      <c r="J110" s="29">
        <v>5</v>
      </c>
      <c r="K110" s="29" t="s">
        <v>56</v>
      </c>
      <c r="L110" s="29">
        <f t="shared" si="12"/>
        <v>7.5</v>
      </c>
      <c r="M110" s="29">
        <v>6.5</v>
      </c>
      <c r="N110" s="25" t="s">
        <v>34</v>
      </c>
      <c r="O110" s="26" t="s">
        <v>103</v>
      </c>
      <c r="P110" s="25" t="s">
        <v>36</v>
      </c>
    </row>
    <row r="111" ht="19.5" customHeight="1" spans="1:16">
      <c r="A111" s="25">
        <v>105</v>
      </c>
      <c r="B111" s="27" t="s">
        <v>179</v>
      </c>
      <c r="C111" s="33" t="s">
        <v>192</v>
      </c>
      <c r="D111" s="33" t="s">
        <v>193</v>
      </c>
      <c r="E111" s="34">
        <v>0</v>
      </c>
      <c r="F111" s="31">
        <v>0.206</v>
      </c>
      <c r="G111" s="28">
        <v>0.206</v>
      </c>
      <c r="H111" s="29" t="s">
        <v>33</v>
      </c>
      <c r="I111" s="29">
        <v>5.5</v>
      </c>
      <c r="J111" s="29">
        <v>4.5</v>
      </c>
      <c r="K111" s="29" t="s">
        <v>33</v>
      </c>
      <c r="L111" s="29">
        <f t="shared" si="12"/>
        <v>6.5</v>
      </c>
      <c r="M111" s="29">
        <v>5.5</v>
      </c>
      <c r="N111" s="25" t="s">
        <v>34</v>
      </c>
      <c r="O111" s="26" t="s">
        <v>103</v>
      </c>
      <c r="P111" s="25" t="s">
        <v>36</v>
      </c>
    </row>
    <row r="112" ht="19.5" customHeight="1" spans="1:16">
      <c r="A112" s="25">
        <v>106</v>
      </c>
      <c r="B112" s="27" t="s">
        <v>179</v>
      </c>
      <c r="C112" s="27" t="s">
        <v>194</v>
      </c>
      <c r="D112" s="25" t="s">
        <v>195</v>
      </c>
      <c r="E112" s="28">
        <v>1.226</v>
      </c>
      <c r="F112" s="28">
        <v>2.066</v>
      </c>
      <c r="G112" s="28">
        <f t="shared" ref="G112:G116" si="13">F112-E112</f>
        <v>0.84</v>
      </c>
      <c r="H112" s="29" t="s">
        <v>33</v>
      </c>
      <c r="I112" s="29">
        <v>4.5</v>
      </c>
      <c r="J112" s="29">
        <v>3.5</v>
      </c>
      <c r="K112" s="29" t="s">
        <v>56</v>
      </c>
      <c r="L112" s="29">
        <f t="shared" si="12"/>
        <v>7.5</v>
      </c>
      <c r="M112" s="29">
        <v>6.5</v>
      </c>
      <c r="N112" s="25" t="s">
        <v>34</v>
      </c>
      <c r="O112" s="26" t="s">
        <v>103</v>
      </c>
      <c r="P112" s="25" t="s">
        <v>36</v>
      </c>
    </row>
    <row r="113" ht="19.5" customHeight="1" spans="1:16">
      <c r="A113" s="25">
        <v>107</v>
      </c>
      <c r="B113" s="26" t="s">
        <v>179</v>
      </c>
      <c r="C113" s="27" t="s">
        <v>196</v>
      </c>
      <c r="D113" s="25" t="s">
        <v>197</v>
      </c>
      <c r="E113" s="28">
        <v>2.842</v>
      </c>
      <c r="F113" s="28">
        <v>6.137</v>
      </c>
      <c r="G113" s="28">
        <f t="shared" si="13"/>
        <v>3.295</v>
      </c>
      <c r="H113" s="29" t="s">
        <v>33</v>
      </c>
      <c r="I113" s="29">
        <v>4.5</v>
      </c>
      <c r="J113" s="29">
        <v>3.5</v>
      </c>
      <c r="K113" s="29" t="s">
        <v>33</v>
      </c>
      <c r="L113" s="29">
        <f t="shared" si="12"/>
        <v>6.5</v>
      </c>
      <c r="M113" s="29">
        <v>5.5</v>
      </c>
      <c r="N113" s="25" t="s">
        <v>34</v>
      </c>
      <c r="O113" s="26" t="s">
        <v>103</v>
      </c>
      <c r="P113" s="25" t="s">
        <v>36</v>
      </c>
    </row>
    <row r="114" ht="19.5" customHeight="1" spans="1:16">
      <c r="A114" s="25">
        <v>108</v>
      </c>
      <c r="B114" s="26" t="s">
        <v>179</v>
      </c>
      <c r="C114" s="27" t="s">
        <v>198</v>
      </c>
      <c r="D114" s="25" t="s">
        <v>199</v>
      </c>
      <c r="E114" s="28">
        <v>1.348</v>
      </c>
      <c r="F114" s="28">
        <v>3.598</v>
      </c>
      <c r="G114" s="28">
        <f t="shared" si="13"/>
        <v>2.25</v>
      </c>
      <c r="H114" s="29" t="s">
        <v>33</v>
      </c>
      <c r="I114" s="29">
        <v>4.5</v>
      </c>
      <c r="J114" s="29">
        <v>3.5</v>
      </c>
      <c r="K114" s="29" t="s">
        <v>33</v>
      </c>
      <c r="L114" s="29">
        <f t="shared" si="12"/>
        <v>6.5</v>
      </c>
      <c r="M114" s="29">
        <v>5.5</v>
      </c>
      <c r="N114" s="25" t="s">
        <v>34</v>
      </c>
      <c r="O114" s="35" t="s">
        <v>39</v>
      </c>
      <c r="P114" s="25" t="s">
        <v>36</v>
      </c>
    </row>
    <row r="115" ht="19.5" customHeight="1" spans="1:16">
      <c r="A115" s="25">
        <v>109</v>
      </c>
      <c r="B115" s="26" t="s">
        <v>179</v>
      </c>
      <c r="C115" s="27" t="s">
        <v>200</v>
      </c>
      <c r="D115" s="25" t="s">
        <v>201</v>
      </c>
      <c r="E115" s="28">
        <v>0</v>
      </c>
      <c r="F115" s="28">
        <v>1.722</v>
      </c>
      <c r="G115" s="28">
        <f t="shared" si="13"/>
        <v>1.722</v>
      </c>
      <c r="H115" s="29" t="s">
        <v>33</v>
      </c>
      <c r="I115" s="29">
        <v>4.5</v>
      </c>
      <c r="J115" s="29">
        <v>3.5</v>
      </c>
      <c r="K115" s="29" t="s">
        <v>33</v>
      </c>
      <c r="L115" s="29">
        <f t="shared" si="12"/>
        <v>6.5</v>
      </c>
      <c r="M115" s="29">
        <v>5.5</v>
      </c>
      <c r="N115" s="25" t="s">
        <v>34</v>
      </c>
      <c r="O115" s="35" t="s">
        <v>39</v>
      </c>
      <c r="P115" s="25" t="s">
        <v>36</v>
      </c>
    </row>
    <row r="116" ht="19.5" customHeight="1" spans="1:16">
      <c r="A116" s="25">
        <v>110</v>
      </c>
      <c r="B116" s="26" t="s">
        <v>179</v>
      </c>
      <c r="C116" s="26" t="s">
        <v>202</v>
      </c>
      <c r="D116" s="25" t="s">
        <v>77</v>
      </c>
      <c r="E116" s="28">
        <v>0</v>
      </c>
      <c r="F116" s="28">
        <v>1.102</v>
      </c>
      <c r="G116" s="28">
        <f t="shared" si="13"/>
        <v>1.102</v>
      </c>
      <c r="H116" s="29" t="s">
        <v>33</v>
      </c>
      <c r="I116" s="29">
        <v>4.5</v>
      </c>
      <c r="J116" s="29">
        <v>3.5</v>
      </c>
      <c r="K116" s="29" t="s">
        <v>33</v>
      </c>
      <c r="L116" s="29">
        <f t="shared" si="12"/>
        <v>6.5</v>
      </c>
      <c r="M116" s="29">
        <v>5.5</v>
      </c>
      <c r="N116" s="25" t="s">
        <v>34</v>
      </c>
      <c r="O116" s="35" t="s">
        <v>39</v>
      </c>
      <c r="P116" s="25" t="s">
        <v>36</v>
      </c>
    </row>
    <row r="117" s="10" customFormat="1" ht="19.5" customHeight="1" spans="1:16">
      <c r="A117" s="25">
        <v>111</v>
      </c>
      <c r="B117" s="27" t="s">
        <v>203</v>
      </c>
      <c r="C117" s="27" t="s">
        <v>204</v>
      </c>
      <c r="D117" s="25" t="s">
        <v>205</v>
      </c>
      <c r="E117" s="28">
        <v>0</v>
      </c>
      <c r="F117" s="28">
        <v>0.06</v>
      </c>
      <c r="G117" s="28">
        <v>0.06</v>
      </c>
      <c r="H117" s="29" t="s">
        <v>206</v>
      </c>
      <c r="I117" s="29" t="s">
        <v>206</v>
      </c>
      <c r="J117" s="29">
        <v>4.5</v>
      </c>
      <c r="K117" s="29" t="s">
        <v>206</v>
      </c>
      <c r="L117" s="29" t="s">
        <v>206</v>
      </c>
      <c r="M117" s="29">
        <v>7.5</v>
      </c>
      <c r="N117" s="35" t="s">
        <v>207</v>
      </c>
      <c r="O117" s="25" t="s">
        <v>207</v>
      </c>
      <c r="P117" s="25" t="s">
        <v>162</v>
      </c>
    </row>
    <row r="118" ht="19.5" customHeight="1" spans="1:16">
      <c r="A118" s="25">
        <v>112</v>
      </c>
      <c r="B118" s="27" t="s">
        <v>203</v>
      </c>
      <c r="C118" s="25" t="s">
        <v>208</v>
      </c>
      <c r="D118" s="25" t="s">
        <v>77</v>
      </c>
      <c r="E118" s="28">
        <v>0</v>
      </c>
      <c r="F118" s="28">
        <v>3.04</v>
      </c>
      <c r="G118" s="28">
        <v>3.04</v>
      </c>
      <c r="H118" s="29" t="s">
        <v>33</v>
      </c>
      <c r="I118" s="29">
        <v>5.5</v>
      </c>
      <c r="J118" s="29">
        <v>4.5</v>
      </c>
      <c r="K118" s="29" t="s">
        <v>33</v>
      </c>
      <c r="L118" s="29">
        <f t="shared" si="12"/>
        <v>4.5</v>
      </c>
      <c r="M118" s="29">
        <v>3.5</v>
      </c>
      <c r="N118" s="25" t="s">
        <v>99</v>
      </c>
      <c r="O118" s="26" t="s">
        <v>100</v>
      </c>
      <c r="P118" s="25" t="s">
        <v>162</v>
      </c>
    </row>
    <row r="119" ht="19.5" customHeight="1" spans="1:16">
      <c r="A119" s="25">
        <v>113</v>
      </c>
      <c r="B119" s="27" t="s">
        <v>203</v>
      </c>
      <c r="C119" s="27" t="s">
        <v>209</v>
      </c>
      <c r="D119" s="27" t="s">
        <v>210</v>
      </c>
      <c r="E119" s="28">
        <v>5.2</v>
      </c>
      <c r="F119" s="28">
        <v>5.864</v>
      </c>
      <c r="G119" s="28">
        <f t="shared" ref="G119:G121" si="14">F119-E119</f>
        <v>0.664</v>
      </c>
      <c r="H119" s="29" t="s">
        <v>33</v>
      </c>
      <c r="I119" s="29" t="s">
        <v>211</v>
      </c>
      <c r="J119" s="29" t="s">
        <v>212</v>
      </c>
      <c r="K119" s="29" t="s">
        <v>33</v>
      </c>
      <c r="L119" s="29">
        <v>6.5</v>
      </c>
      <c r="M119" s="29">
        <v>5.5</v>
      </c>
      <c r="N119" s="27" t="s">
        <v>34</v>
      </c>
      <c r="O119" s="27" t="s">
        <v>39</v>
      </c>
      <c r="P119" s="25" t="s">
        <v>162</v>
      </c>
    </row>
    <row r="120" ht="19.5" customHeight="1" spans="1:16">
      <c r="A120" s="25">
        <v>114</v>
      </c>
      <c r="B120" s="27" t="s">
        <v>203</v>
      </c>
      <c r="C120" s="27" t="s">
        <v>209</v>
      </c>
      <c r="D120" s="27" t="s">
        <v>210</v>
      </c>
      <c r="E120" s="28">
        <v>5.864</v>
      </c>
      <c r="F120" s="28">
        <v>7.082</v>
      </c>
      <c r="G120" s="28">
        <f t="shared" si="14"/>
        <v>1.218</v>
      </c>
      <c r="H120" s="29" t="s">
        <v>33</v>
      </c>
      <c r="I120" s="29" t="s">
        <v>211</v>
      </c>
      <c r="J120" s="29" t="s">
        <v>212</v>
      </c>
      <c r="K120" s="29" t="s">
        <v>33</v>
      </c>
      <c r="L120" s="29">
        <v>6.5</v>
      </c>
      <c r="M120" s="29">
        <v>5.5</v>
      </c>
      <c r="N120" s="27" t="s">
        <v>34</v>
      </c>
      <c r="O120" s="27" t="s">
        <v>39</v>
      </c>
      <c r="P120" s="25" t="s">
        <v>162</v>
      </c>
    </row>
    <row r="121" ht="19.5" customHeight="1" spans="1:16">
      <c r="A121" s="25">
        <v>115</v>
      </c>
      <c r="B121" s="27" t="s">
        <v>203</v>
      </c>
      <c r="C121" s="27" t="s">
        <v>209</v>
      </c>
      <c r="D121" s="27" t="s">
        <v>210</v>
      </c>
      <c r="E121" s="28">
        <v>7.082</v>
      </c>
      <c r="F121" s="28">
        <v>9.826</v>
      </c>
      <c r="G121" s="28">
        <f t="shared" si="14"/>
        <v>2.744</v>
      </c>
      <c r="H121" s="29" t="s">
        <v>33</v>
      </c>
      <c r="I121" s="29" t="s">
        <v>211</v>
      </c>
      <c r="J121" s="29" t="s">
        <v>212</v>
      </c>
      <c r="K121" s="29" t="s">
        <v>33</v>
      </c>
      <c r="L121" s="29">
        <v>6.5</v>
      </c>
      <c r="M121" s="29">
        <v>5.5</v>
      </c>
      <c r="N121" s="27" t="s">
        <v>34</v>
      </c>
      <c r="O121" s="27" t="s">
        <v>39</v>
      </c>
      <c r="P121" s="25" t="s">
        <v>162</v>
      </c>
    </row>
    <row r="122" ht="19.5" customHeight="1" spans="1:16">
      <c r="A122" s="25">
        <v>116</v>
      </c>
      <c r="B122" s="26" t="s">
        <v>213</v>
      </c>
      <c r="C122" s="27" t="s">
        <v>214</v>
      </c>
      <c r="D122" s="25" t="s">
        <v>215</v>
      </c>
      <c r="E122" s="28">
        <v>0</v>
      </c>
      <c r="F122" s="28">
        <v>1.382</v>
      </c>
      <c r="G122" s="28">
        <f t="shared" ref="G122:G130" si="15">F122-E122</f>
        <v>1.382</v>
      </c>
      <c r="H122" s="29" t="s">
        <v>33</v>
      </c>
      <c r="I122" s="29">
        <v>4.5</v>
      </c>
      <c r="J122" s="29">
        <v>3.5</v>
      </c>
      <c r="K122" s="29" t="s">
        <v>56</v>
      </c>
      <c r="L122" s="29">
        <f>M122+1</f>
        <v>7.5</v>
      </c>
      <c r="M122" s="29">
        <v>6.5</v>
      </c>
      <c r="N122" s="25" t="s">
        <v>34</v>
      </c>
      <c r="O122" s="35" t="s">
        <v>39</v>
      </c>
      <c r="P122" s="25" t="s">
        <v>36</v>
      </c>
    </row>
    <row r="123" ht="19.5" customHeight="1" spans="1:16">
      <c r="A123" s="25">
        <v>117</v>
      </c>
      <c r="B123" s="26" t="s">
        <v>213</v>
      </c>
      <c r="C123" s="25" t="s">
        <v>216</v>
      </c>
      <c r="D123" s="25" t="s">
        <v>217</v>
      </c>
      <c r="E123" s="28">
        <f>0.767-0.221</f>
        <v>0.546</v>
      </c>
      <c r="F123" s="28">
        <v>1.518</v>
      </c>
      <c r="G123" s="28">
        <f t="shared" si="15"/>
        <v>0.972</v>
      </c>
      <c r="H123" s="29" t="s">
        <v>33</v>
      </c>
      <c r="I123" s="29">
        <v>5.5</v>
      </c>
      <c r="J123" s="29">
        <v>4.5</v>
      </c>
      <c r="K123" s="29" t="s">
        <v>33</v>
      </c>
      <c r="L123" s="29">
        <v>6.5</v>
      </c>
      <c r="M123" s="29">
        <v>5.5</v>
      </c>
      <c r="N123" s="25" t="s">
        <v>34</v>
      </c>
      <c r="O123" s="35" t="s">
        <v>39</v>
      </c>
      <c r="P123" s="25" t="s">
        <v>36</v>
      </c>
    </row>
    <row r="124" ht="19.5" customHeight="1" spans="1:16">
      <c r="A124" s="25">
        <v>118</v>
      </c>
      <c r="B124" s="27" t="s">
        <v>218</v>
      </c>
      <c r="C124" s="27" t="s">
        <v>219</v>
      </c>
      <c r="D124" s="25" t="s">
        <v>220</v>
      </c>
      <c r="E124" s="28">
        <v>1.581</v>
      </c>
      <c r="F124" s="28">
        <v>2.7</v>
      </c>
      <c r="G124" s="28">
        <v>1.119</v>
      </c>
      <c r="H124" s="29" t="s">
        <v>33</v>
      </c>
      <c r="I124" s="29">
        <v>4.5</v>
      </c>
      <c r="J124" s="29">
        <v>3.5</v>
      </c>
      <c r="K124" s="29" t="s">
        <v>33</v>
      </c>
      <c r="L124" s="29">
        <f t="shared" ref="L124:L130" si="16">M124+1</f>
        <v>6.5</v>
      </c>
      <c r="M124" s="29">
        <v>5.5</v>
      </c>
      <c r="N124" s="25" t="s">
        <v>34</v>
      </c>
      <c r="O124" s="35" t="s">
        <v>221</v>
      </c>
      <c r="P124" s="25" t="s">
        <v>162</v>
      </c>
    </row>
    <row r="125" ht="19.5" customHeight="1" spans="1:16">
      <c r="A125" s="25">
        <v>119</v>
      </c>
      <c r="B125" s="27" t="s">
        <v>218</v>
      </c>
      <c r="C125" s="27" t="s">
        <v>222</v>
      </c>
      <c r="D125" s="25" t="s">
        <v>223</v>
      </c>
      <c r="E125" s="28">
        <v>9.434</v>
      </c>
      <c r="F125" s="28">
        <v>20.522</v>
      </c>
      <c r="G125" s="28">
        <f t="shared" si="15"/>
        <v>11.088</v>
      </c>
      <c r="H125" s="29" t="s">
        <v>33</v>
      </c>
      <c r="I125" s="29">
        <v>6</v>
      </c>
      <c r="J125" s="29">
        <v>5</v>
      </c>
      <c r="K125" s="29" t="s">
        <v>33</v>
      </c>
      <c r="L125" s="29">
        <f t="shared" si="16"/>
        <v>6.5</v>
      </c>
      <c r="M125" s="29">
        <v>5.5</v>
      </c>
      <c r="N125" s="25" t="s">
        <v>34</v>
      </c>
      <c r="O125" s="26" t="s">
        <v>39</v>
      </c>
      <c r="P125" s="25" t="s">
        <v>162</v>
      </c>
    </row>
    <row r="126" ht="19.5" customHeight="1" spans="1:16">
      <c r="A126" s="25">
        <v>120</v>
      </c>
      <c r="B126" s="27" t="s">
        <v>218</v>
      </c>
      <c r="C126" s="27" t="s">
        <v>224</v>
      </c>
      <c r="D126" s="25" t="s">
        <v>225</v>
      </c>
      <c r="E126" s="28">
        <v>0</v>
      </c>
      <c r="F126" s="28">
        <v>1.413</v>
      </c>
      <c r="G126" s="28">
        <f t="shared" si="15"/>
        <v>1.413</v>
      </c>
      <c r="H126" s="29" t="s">
        <v>33</v>
      </c>
      <c r="I126" s="29">
        <v>4.5</v>
      </c>
      <c r="J126" s="29">
        <v>3.5</v>
      </c>
      <c r="K126" s="29" t="s">
        <v>33</v>
      </c>
      <c r="L126" s="29">
        <f t="shared" si="16"/>
        <v>6.5</v>
      </c>
      <c r="M126" s="29">
        <v>5.5</v>
      </c>
      <c r="N126" s="25" t="s">
        <v>34</v>
      </c>
      <c r="O126" s="35" t="s">
        <v>226</v>
      </c>
      <c r="P126" s="25" t="s">
        <v>162</v>
      </c>
    </row>
    <row r="127" ht="19.5" customHeight="1" spans="1:16">
      <c r="A127" s="25">
        <v>121</v>
      </c>
      <c r="B127" s="27" t="s">
        <v>218</v>
      </c>
      <c r="C127" s="27" t="s">
        <v>224</v>
      </c>
      <c r="D127" s="25" t="s">
        <v>225</v>
      </c>
      <c r="E127" s="28">
        <v>1.413</v>
      </c>
      <c r="F127" s="28">
        <v>2.407</v>
      </c>
      <c r="G127" s="28">
        <f t="shared" si="15"/>
        <v>0.994</v>
      </c>
      <c r="H127" s="29" t="s">
        <v>33</v>
      </c>
      <c r="I127" s="29">
        <v>5.5</v>
      </c>
      <c r="J127" s="29">
        <v>4.5</v>
      </c>
      <c r="K127" s="29" t="s">
        <v>33</v>
      </c>
      <c r="L127" s="29">
        <f t="shared" si="16"/>
        <v>6.5</v>
      </c>
      <c r="M127" s="29">
        <v>5.5</v>
      </c>
      <c r="N127" s="25" t="s">
        <v>34</v>
      </c>
      <c r="O127" s="35" t="s">
        <v>226</v>
      </c>
      <c r="P127" s="25" t="s">
        <v>162</v>
      </c>
    </row>
    <row r="128" ht="19.5" customHeight="1" spans="1:16">
      <c r="A128" s="25">
        <v>122</v>
      </c>
      <c r="B128" s="27" t="s">
        <v>218</v>
      </c>
      <c r="C128" s="27" t="s">
        <v>224</v>
      </c>
      <c r="D128" s="25" t="s">
        <v>225</v>
      </c>
      <c r="E128" s="28">
        <v>2.407</v>
      </c>
      <c r="F128" s="28">
        <v>4.381</v>
      </c>
      <c r="G128" s="28">
        <f t="shared" si="15"/>
        <v>1.974</v>
      </c>
      <c r="H128" s="29" t="s">
        <v>33</v>
      </c>
      <c r="I128" s="29">
        <v>5.5</v>
      </c>
      <c r="J128" s="29">
        <v>4.5</v>
      </c>
      <c r="K128" s="29" t="s">
        <v>33</v>
      </c>
      <c r="L128" s="29">
        <f t="shared" si="16"/>
        <v>6.5</v>
      </c>
      <c r="M128" s="29">
        <v>5.5</v>
      </c>
      <c r="N128" s="25" t="s">
        <v>34</v>
      </c>
      <c r="O128" s="35" t="s">
        <v>226</v>
      </c>
      <c r="P128" s="25" t="s">
        <v>162</v>
      </c>
    </row>
    <row r="129" ht="19.5" customHeight="1" spans="1:16">
      <c r="A129" s="25">
        <v>123</v>
      </c>
      <c r="B129" s="27" t="s">
        <v>218</v>
      </c>
      <c r="C129" s="27" t="s">
        <v>227</v>
      </c>
      <c r="D129" s="25" t="s">
        <v>228</v>
      </c>
      <c r="E129" s="28">
        <v>0</v>
      </c>
      <c r="F129" s="28">
        <v>1.871</v>
      </c>
      <c r="G129" s="28">
        <f t="shared" si="15"/>
        <v>1.871</v>
      </c>
      <c r="H129" s="29" t="s">
        <v>33</v>
      </c>
      <c r="I129" s="29">
        <v>4.5</v>
      </c>
      <c r="J129" s="29">
        <v>3.5</v>
      </c>
      <c r="K129" s="29" t="s">
        <v>33</v>
      </c>
      <c r="L129" s="29">
        <f t="shared" si="16"/>
        <v>6.5</v>
      </c>
      <c r="M129" s="29">
        <v>5.5</v>
      </c>
      <c r="N129" s="25" t="s">
        <v>34</v>
      </c>
      <c r="O129" s="35" t="s">
        <v>221</v>
      </c>
      <c r="P129" s="25" t="s">
        <v>162</v>
      </c>
    </row>
    <row r="130" ht="19.5" customHeight="1" spans="1:16">
      <c r="A130" s="25">
        <v>124</v>
      </c>
      <c r="B130" s="27" t="s">
        <v>218</v>
      </c>
      <c r="C130" s="27" t="s">
        <v>229</v>
      </c>
      <c r="D130" s="25" t="s">
        <v>230</v>
      </c>
      <c r="E130" s="28">
        <v>0</v>
      </c>
      <c r="F130" s="28">
        <v>2.026</v>
      </c>
      <c r="G130" s="28">
        <f t="shared" si="15"/>
        <v>2.026</v>
      </c>
      <c r="H130" s="29" t="s">
        <v>33</v>
      </c>
      <c r="I130" s="29">
        <v>5.5</v>
      </c>
      <c r="J130" s="29">
        <v>4.5</v>
      </c>
      <c r="K130" s="29" t="s">
        <v>33</v>
      </c>
      <c r="L130" s="29">
        <f t="shared" si="16"/>
        <v>6.5</v>
      </c>
      <c r="M130" s="29">
        <v>5.5</v>
      </c>
      <c r="N130" s="25" t="s">
        <v>34</v>
      </c>
      <c r="O130" s="35" t="s">
        <v>221</v>
      </c>
      <c r="P130" s="25" t="s">
        <v>162</v>
      </c>
    </row>
    <row r="131" s="10" customFormat="1" ht="19.5" customHeight="1" spans="1:16">
      <c r="A131" s="25">
        <v>125</v>
      </c>
      <c r="B131" s="27" t="s">
        <v>218</v>
      </c>
      <c r="C131" s="27" t="s">
        <v>204</v>
      </c>
      <c r="D131" s="25" t="s">
        <v>231</v>
      </c>
      <c r="E131" s="28">
        <v>0.85</v>
      </c>
      <c r="F131" s="28">
        <v>0.91</v>
      </c>
      <c r="G131" s="28">
        <v>0.0600000000000001</v>
      </c>
      <c r="H131" s="29" t="s">
        <v>206</v>
      </c>
      <c r="I131" s="29" t="s">
        <v>206</v>
      </c>
      <c r="J131" s="29">
        <v>3.5</v>
      </c>
      <c r="K131" s="29" t="s">
        <v>206</v>
      </c>
      <c r="L131" s="29" t="s">
        <v>206</v>
      </c>
      <c r="M131" s="29">
        <v>7.5</v>
      </c>
      <c r="N131" s="25" t="s">
        <v>207</v>
      </c>
      <c r="O131" s="35" t="s">
        <v>207</v>
      </c>
      <c r="P131" s="25" t="s">
        <v>162</v>
      </c>
    </row>
    <row r="132" s="10" customFormat="1" ht="19.5" customHeight="1" spans="1:16">
      <c r="A132" s="25">
        <v>126</v>
      </c>
      <c r="B132" s="27" t="s">
        <v>218</v>
      </c>
      <c r="C132" s="27" t="s">
        <v>232</v>
      </c>
      <c r="D132" s="25" t="s">
        <v>233</v>
      </c>
      <c r="E132" s="28">
        <v>0</v>
      </c>
      <c r="F132" s="28">
        <v>0.12</v>
      </c>
      <c r="G132" s="28">
        <v>0.12</v>
      </c>
      <c r="H132" s="29" t="s">
        <v>206</v>
      </c>
      <c r="I132" s="29" t="s">
        <v>206</v>
      </c>
      <c r="J132" s="29">
        <v>3.5</v>
      </c>
      <c r="K132" s="29" t="s">
        <v>206</v>
      </c>
      <c r="L132" s="29" t="s">
        <v>206</v>
      </c>
      <c r="M132" s="29">
        <v>9</v>
      </c>
      <c r="N132" s="25" t="s">
        <v>207</v>
      </c>
      <c r="O132" s="35" t="s">
        <v>207</v>
      </c>
      <c r="P132" s="25" t="s">
        <v>162</v>
      </c>
    </row>
    <row r="133" ht="19.5" customHeight="1" spans="1:16">
      <c r="A133" s="25">
        <v>127</v>
      </c>
      <c r="B133" s="26" t="s">
        <v>218</v>
      </c>
      <c r="C133" s="25" t="s">
        <v>234</v>
      </c>
      <c r="D133" s="25" t="s">
        <v>235</v>
      </c>
      <c r="E133" s="28">
        <v>0</v>
      </c>
      <c r="F133" s="28">
        <v>1.482</v>
      </c>
      <c r="G133" s="28">
        <v>1.482</v>
      </c>
      <c r="H133" s="29" t="s">
        <v>33</v>
      </c>
      <c r="I133" s="29">
        <v>4.5</v>
      </c>
      <c r="J133" s="29">
        <v>3.5</v>
      </c>
      <c r="K133" s="29" t="s">
        <v>33</v>
      </c>
      <c r="L133" s="29">
        <v>6.5</v>
      </c>
      <c r="M133" s="29">
        <v>5.5</v>
      </c>
      <c r="N133" s="25" t="s">
        <v>34</v>
      </c>
      <c r="O133" s="35" t="s">
        <v>39</v>
      </c>
      <c r="P133" s="25" t="s">
        <v>162</v>
      </c>
    </row>
    <row r="134" ht="19.5" customHeight="1" spans="1:16">
      <c r="A134" s="25">
        <v>128</v>
      </c>
      <c r="B134" s="26" t="s">
        <v>218</v>
      </c>
      <c r="C134" s="25" t="s">
        <v>131</v>
      </c>
      <c r="D134" s="25" t="s">
        <v>132</v>
      </c>
      <c r="E134" s="28">
        <v>23.377</v>
      </c>
      <c r="F134" s="28">
        <v>30.35</v>
      </c>
      <c r="G134" s="28">
        <v>6.973</v>
      </c>
      <c r="H134" s="29" t="s">
        <v>33</v>
      </c>
      <c r="I134" s="29">
        <v>6</v>
      </c>
      <c r="J134" s="29">
        <v>5</v>
      </c>
      <c r="K134" s="29" t="s">
        <v>33</v>
      </c>
      <c r="L134" s="29">
        <v>6.5</v>
      </c>
      <c r="M134" s="29">
        <v>5.5</v>
      </c>
      <c r="N134" s="25" t="s">
        <v>34</v>
      </c>
      <c r="O134" s="26" t="s">
        <v>103</v>
      </c>
      <c r="P134" s="25" t="s">
        <v>162</v>
      </c>
    </row>
    <row r="135" ht="19.5" customHeight="1" spans="1:16">
      <c r="A135" s="25">
        <v>129</v>
      </c>
      <c r="B135" s="26" t="s">
        <v>236</v>
      </c>
      <c r="C135" s="27" t="s">
        <v>237</v>
      </c>
      <c r="D135" s="25" t="s">
        <v>238</v>
      </c>
      <c r="E135" s="28">
        <v>0</v>
      </c>
      <c r="F135" s="28">
        <v>0.768</v>
      </c>
      <c r="G135" s="28">
        <v>0.768</v>
      </c>
      <c r="H135" s="29" t="s">
        <v>33</v>
      </c>
      <c r="I135" s="29">
        <v>6.5</v>
      </c>
      <c r="J135" s="29">
        <v>5.5</v>
      </c>
      <c r="K135" s="29" t="s">
        <v>33</v>
      </c>
      <c r="L135" s="29">
        <f t="shared" ref="L135:L140" si="17">M135+1</f>
        <v>6.5</v>
      </c>
      <c r="M135" s="29">
        <v>5.5</v>
      </c>
      <c r="N135" s="25" t="s">
        <v>34</v>
      </c>
      <c r="O135" s="35" t="s">
        <v>39</v>
      </c>
      <c r="P135" s="25" t="s">
        <v>162</v>
      </c>
    </row>
    <row r="136" ht="19.5" customHeight="1" spans="1:16">
      <c r="A136" s="25">
        <v>130</v>
      </c>
      <c r="B136" s="26" t="s">
        <v>236</v>
      </c>
      <c r="C136" s="27" t="s">
        <v>239</v>
      </c>
      <c r="D136" s="25" t="s">
        <v>240</v>
      </c>
      <c r="E136" s="28">
        <v>0</v>
      </c>
      <c r="F136" s="28">
        <v>1.309</v>
      </c>
      <c r="G136" s="28">
        <f>F136-E136</f>
        <v>1.309</v>
      </c>
      <c r="H136" s="29" t="s">
        <v>33</v>
      </c>
      <c r="I136" s="29">
        <v>4.5</v>
      </c>
      <c r="J136" s="29">
        <v>3.5</v>
      </c>
      <c r="K136" s="29" t="s">
        <v>33</v>
      </c>
      <c r="L136" s="29">
        <f t="shared" si="17"/>
        <v>6.5</v>
      </c>
      <c r="M136" s="29">
        <v>5.5</v>
      </c>
      <c r="N136" s="25" t="s">
        <v>34</v>
      </c>
      <c r="O136" s="35" t="s">
        <v>39</v>
      </c>
      <c r="P136" s="25" t="s">
        <v>162</v>
      </c>
    </row>
    <row r="137" ht="19.5" customHeight="1" spans="1:16">
      <c r="A137" s="25">
        <v>131</v>
      </c>
      <c r="B137" s="26" t="s">
        <v>236</v>
      </c>
      <c r="C137" s="27" t="s">
        <v>241</v>
      </c>
      <c r="D137" s="25" t="s">
        <v>242</v>
      </c>
      <c r="E137" s="28">
        <v>0.35</v>
      </c>
      <c r="F137" s="28">
        <v>1.25</v>
      </c>
      <c r="G137" s="28">
        <v>0.9</v>
      </c>
      <c r="H137" s="29" t="s">
        <v>33</v>
      </c>
      <c r="I137" s="29">
        <v>4.5</v>
      </c>
      <c r="J137" s="29">
        <v>3.5</v>
      </c>
      <c r="K137" s="29" t="s">
        <v>33</v>
      </c>
      <c r="L137" s="29">
        <f t="shared" si="17"/>
        <v>6.5</v>
      </c>
      <c r="M137" s="29">
        <v>5.5</v>
      </c>
      <c r="N137" s="25" t="s">
        <v>34</v>
      </c>
      <c r="O137" s="35" t="s">
        <v>39</v>
      </c>
      <c r="P137" s="25" t="s">
        <v>162</v>
      </c>
    </row>
    <row r="138" ht="19.5" customHeight="1" spans="1:16">
      <c r="A138" s="25">
        <v>132</v>
      </c>
      <c r="B138" s="26" t="s">
        <v>236</v>
      </c>
      <c r="C138" s="33" t="s">
        <v>243</v>
      </c>
      <c r="D138" s="33" t="s">
        <v>244</v>
      </c>
      <c r="E138" s="34">
        <f>10.649-0.235</f>
        <v>10.414</v>
      </c>
      <c r="F138" s="31">
        <v>10.649</v>
      </c>
      <c r="G138" s="28">
        <f>F138-E138</f>
        <v>0.234999999999999</v>
      </c>
      <c r="H138" s="29" t="s">
        <v>33</v>
      </c>
      <c r="I138" s="29">
        <v>5.5</v>
      </c>
      <c r="J138" s="29">
        <v>4.5</v>
      </c>
      <c r="K138" s="29" t="s">
        <v>33</v>
      </c>
      <c r="L138" s="29">
        <f t="shared" si="17"/>
        <v>6.5</v>
      </c>
      <c r="M138" s="29">
        <v>5.5</v>
      </c>
      <c r="N138" s="25" t="s">
        <v>34</v>
      </c>
      <c r="O138" s="35" t="s">
        <v>39</v>
      </c>
      <c r="P138" s="25" t="s">
        <v>162</v>
      </c>
    </row>
    <row r="139" ht="19.5" customHeight="1" spans="1:16">
      <c r="A139" s="25">
        <v>133</v>
      </c>
      <c r="B139" s="26" t="s">
        <v>236</v>
      </c>
      <c r="C139" s="27" t="s">
        <v>245</v>
      </c>
      <c r="D139" s="25" t="s">
        <v>246</v>
      </c>
      <c r="E139" s="28">
        <v>0</v>
      </c>
      <c r="F139" s="28">
        <v>3.7</v>
      </c>
      <c r="G139" s="28">
        <v>3.7</v>
      </c>
      <c r="H139" s="29" t="s">
        <v>33</v>
      </c>
      <c r="I139" s="29">
        <v>5.5</v>
      </c>
      <c r="J139" s="29">
        <v>4.5</v>
      </c>
      <c r="K139" s="29" t="s">
        <v>33</v>
      </c>
      <c r="L139" s="29">
        <f t="shared" si="17"/>
        <v>6.5</v>
      </c>
      <c r="M139" s="29">
        <v>5.5</v>
      </c>
      <c r="N139" s="25" t="s">
        <v>34</v>
      </c>
      <c r="O139" s="35" t="s">
        <v>39</v>
      </c>
      <c r="P139" s="25" t="s">
        <v>162</v>
      </c>
    </row>
    <row r="140" ht="19.5" customHeight="1" spans="1:16">
      <c r="A140" s="25">
        <v>134</v>
      </c>
      <c r="B140" s="26" t="s">
        <v>236</v>
      </c>
      <c r="C140" s="27" t="s">
        <v>247</v>
      </c>
      <c r="D140" s="25" t="s">
        <v>248</v>
      </c>
      <c r="E140" s="28">
        <v>0</v>
      </c>
      <c r="F140" s="28">
        <v>0.4</v>
      </c>
      <c r="G140" s="28">
        <f>F140-E140</f>
        <v>0.4</v>
      </c>
      <c r="H140" s="29" t="s">
        <v>33</v>
      </c>
      <c r="I140" s="29">
        <v>5.5</v>
      </c>
      <c r="J140" s="29">
        <v>4.5</v>
      </c>
      <c r="K140" s="29" t="s">
        <v>33</v>
      </c>
      <c r="L140" s="29">
        <f t="shared" si="17"/>
        <v>6.5</v>
      </c>
      <c r="M140" s="29">
        <v>5.5</v>
      </c>
      <c r="N140" s="25" t="s">
        <v>34</v>
      </c>
      <c r="O140" s="35" t="s">
        <v>39</v>
      </c>
      <c r="P140" s="25" t="s">
        <v>162</v>
      </c>
    </row>
    <row r="141" ht="19.5" customHeight="1" spans="1:16">
      <c r="A141" s="25">
        <v>135</v>
      </c>
      <c r="B141" s="26" t="s">
        <v>236</v>
      </c>
      <c r="C141" s="27" t="s">
        <v>249</v>
      </c>
      <c r="D141" s="25" t="s">
        <v>250</v>
      </c>
      <c r="E141" s="28">
        <v>0</v>
      </c>
      <c r="F141" s="28">
        <v>1.055</v>
      </c>
      <c r="G141" s="28">
        <f>F141-E141</f>
        <v>1.055</v>
      </c>
      <c r="H141" s="29" t="s">
        <v>33</v>
      </c>
      <c r="I141" s="29">
        <v>4.5</v>
      </c>
      <c r="J141" s="29">
        <v>3.5</v>
      </c>
      <c r="K141" s="29" t="s">
        <v>33</v>
      </c>
      <c r="L141" s="29">
        <f t="shared" ref="L141:L151" si="18">M141+1</f>
        <v>6.5</v>
      </c>
      <c r="M141" s="29">
        <v>5.5</v>
      </c>
      <c r="N141" s="25" t="s">
        <v>34</v>
      </c>
      <c r="O141" s="35" t="s">
        <v>39</v>
      </c>
      <c r="P141" s="25" t="s">
        <v>162</v>
      </c>
    </row>
    <row r="142" ht="19.5" customHeight="1" spans="1:16">
      <c r="A142" s="25">
        <v>136</v>
      </c>
      <c r="B142" s="26" t="s">
        <v>236</v>
      </c>
      <c r="C142" s="27" t="s">
        <v>251</v>
      </c>
      <c r="D142" s="25" t="s">
        <v>252</v>
      </c>
      <c r="E142" s="34">
        <v>0</v>
      </c>
      <c r="F142" s="31">
        <v>2.235</v>
      </c>
      <c r="G142" s="28">
        <f>F142-E142</f>
        <v>2.235</v>
      </c>
      <c r="H142" s="29" t="s">
        <v>33</v>
      </c>
      <c r="I142" s="29">
        <v>4.5</v>
      </c>
      <c r="J142" s="29">
        <v>3.5</v>
      </c>
      <c r="K142" s="29" t="s">
        <v>33</v>
      </c>
      <c r="L142" s="29">
        <f t="shared" si="18"/>
        <v>6.5</v>
      </c>
      <c r="M142" s="29">
        <v>5.5</v>
      </c>
      <c r="N142" s="25" t="s">
        <v>34</v>
      </c>
      <c r="O142" s="35" t="s">
        <v>39</v>
      </c>
      <c r="P142" s="25" t="s">
        <v>162</v>
      </c>
    </row>
    <row r="143" ht="19.5" customHeight="1" spans="1:16">
      <c r="A143" s="25">
        <v>137</v>
      </c>
      <c r="B143" s="26" t="s">
        <v>236</v>
      </c>
      <c r="C143" s="27" t="s">
        <v>253</v>
      </c>
      <c r="D143" s="25" t="s">
        <v>254</v>
      </c>
      <c r="E143" s="28">
        <v>0</v>
      </c>
      <c r="F143" s="28">
        <v>1.011</v>
      </c>
      <c r="G143" s="28">
        <v>1.011</v>
      </c>
      <c r="H143" s="29" t="s">
        <v>33</v>
      </c>
      <c r="I143" s="29">
        <v>4.5</v>
      </c>
      <c r="J143" s="29">
        <v>3.5</v>
      </c>
      <c r="K143" s="29" t="s">
        <v>33</v>
      </c>
      <c r="L143" s="29">
        <f t="shared" si="18"/>
        <v>6.5</v>
      </c>
      <c r="M143" s="29">
        <v>5.5</v>
      </c>
      <c r="N143" s="25" t="s">
        <v>34</v>
      </c>
      <c r="O143" s="35" t="s">
        <v>39</v>
      </c>
      <c r="P143" s="25" t="s">
        <v>162</v>
      </c>
    </row>
    <row r="144" ht="19.5" customHeight="1" spans="1:16">
      <c r="A144" s="25">
        <v>138</v>
      </c>
      <c r="B144" s="26" t="s">
        <v>236</v>
      </c>
      <c r="C144" s="27" t="s">
        <v>255</v>
      </c>
      <c r="D144" s="25" t="s">
        <v>77</v>
      </c>
      <c r="E144" s="28">
        <v>0</v>
      </c>
      <c r="F144" s="28">
        <v>0.45</v>
      </c>
      <c r="G144" s="28">
        <v>0.45</v>
      </c>
      <c r="H144" s="29" t="s">
        <v>256</v>
      </c>
      <c r="I144" s="29">
        <v>4.5</v>
      </c>
      <c r="J144" s="29">
        <v>3.5</v>
      </c>
      <c r="K144" s="29" t="s">
        <v>33</v>
      </c>
      <c r="L144" s="29">
        <f t="shared" si="18"/>
        <v>6.5</v>
      </c>
      <c r="M144" s="29">
        <v>5.5</v>
      </c>
      <c r="N144" s="25" t="s">
        <v>34</v>
      </c>
      <c r="O144" s="35" t="s">
        <v>39</v>
      </c>
      <c r="P144" s="25" t="s">
        <v>162</v>
      </c>
    </row>
    <row r="145" ht="19.5" customHeight="1" spans="1:16">
      <c r="A145" s="25">
        <v>139</v>
      </c>
      <c r="B145" s="27" t="s">
        <v>257</v>
      </c>
      <c r="C145" s="27" t="s">
        <v>186</v>
      </c>
      <c r="D145" s="25" t="s">
        <v>187</v>
      </c>
      <c r="E145" s="28">
        <v>7.519</v>
      </c>
      <c r="F145" s="28">
        <v>8.755</v>
      </c>
      <c r="G145" s="28">
        <v>1.236</v>
      </c>
      <c r="H145" s="29" t="s">
        <v>33</v>
      </c>
      <c r="I145" s="29">
        <v>4.5</v>
      </c>
      <c r="J145" s="29">
        <v>3.5</v>
      </c>
      <c r="K145" s="29" t="s">
        <v>33</v>
      </c>
      <c r="L145" s="29">
        <f t="shared" si="18"/>
        <v>6.5</v>
      </c>
      <c r="M145" s="29">
        <v>5.5</v>
      </c>
      <c r="N145" s="25" t="s">
        <v>34</v>
      </c>
      <c r="O145" s="26" t="s">
        <v>39</v>
      </c>
      <c r="P145" s="25" t="s">
        <v>162</v>
      </c>
    </row>
    <row r="146" ht="19.5" customHeight="1" spans="1:16">
      <c r="A146" s="25">
        <v>140</v>
      </c>
      <c r="B146" s="25" t="s">
        <v>257</v>
      </c>
      <c r="C146" s="25" t="s">
        <v>258</v>
      </c>
      <c r="D146" s="25" t="s">
        <v>259</v>
      </c>
      <c r="E146" s="28">
        <v>0</v>
      </c>
      <c r="F146" s="28">
        <v>0.79</v>
      </c>
      <c r="G146" s="28">
        <v>0.79</v>
      </c>
      <c r="H146" s="29" t="s">
        <v>33</v>
      </c>
      <c r="I146" s="29">
        <v>4.5</v>
      </c>
      <c r="J146" s="29">
        <v>3.5</v>
      </c>
      <c r="K146" s="29" t="s">
        <v>33</v>
      </c>
      <c r="L146" s="29">
        <f t="shared" si="18"/>
        <v>6.5</v>
      </c>
      <c r="M146" s="29">
        <v>5.5</v>
      </c>
      <c r="N146" s="25" t="s">
        <v>34</v>
      </c>
      <c r="O146" s="26" t="s">
        <v>39</v>
      </c>
      <c r="P146" s="25" t="s">
        <v>162</v>
      </c>
    </row>
    <row r="147" ht="19.5" customHeight="1" spans="1:16">
      <c r="A147" s="25">
        <v>141</v>
      </c>
      <c r="B147" s="25" t="s">
        <v>257</v>
      </c>
      <c r="C147" s="25" t="s">
        <v>260</v>
      </c>
      <c r="D147" s="25" t="s">
        <v>261</v>
      </c>
      <c r="E147" s="32">
        <v>0</v>
      </c>
      <c r="F147" s="32">
        <v>0.77</v>
      </c>
      <c r="G147" s="32">
        <v>0.77</v>
      </c>
      <c r="H147" s="29" t="s">
        <v>33</v>
      </c>
      <c r="I147" s="29">
        <v>5.5</v>
      </c>
      <c r="J147" s="29">
        <v>4.5</v>
      </c>
      <c r="K147" s="29" t="s">
        <v>33</v>
      </c>
      <c r="L147" s="29">
        <f t="shared" si="18"/>
        <v>6.5</v>
      </c>
      <c r="M147" s="29">
        <v>5.5</v>
      </c>
      <c r="N147" s="25" t="s">
        <v>34</v>
      </c>
      <c r="O147" s="26" t="s">
        <v>39</v>
      </c>
      <c r="P147" s="25" t="s">
        <v>162</v>
      </c>
    </row>
    <row r="148" ht="19.5" customHeight="1" spans="1:16">
      <c r="A148" s="25">
        <v>142</v>
      </c>
      <c r="B148" s="27" t="s">
        <v>257</v>
      </c>
      <c r="C148" s="27" t="s">
        <v>190</v>
      </c>
      <c r="D148" s="25" t="s">
        <v>191</v>
      </c>
      <c r="E148" s="28">
        <v>0</v>
      </c>
      <c r="F148" s="28">
        <v>0.679</v>
      </c>
      <c r="G148" s="28">
        <v>0.679</v>
      </c>
      <c r="H148" s="29" t="s">
        <v>33</v>
      </c>
      <c r="I148" s="29">
        <v>6</v>
      </c>
      <c r="J148" s="29">
        <v>5</v>
      </c>
      <c r="K148" s="29" t="s">
        <v>56</v>
      </c>
      <c r="L148" s="29">
        <f t="shared" si="18"/>
        <v>7.5</v>
      </c>
      <c r="M148" s="29">
        <v>6.5</v>
      </c>
      <c r="N148" s="25" t="s">
        <v>34</v>
      </c>
      <c r="O148" s="26" t="s">
        <v>58</v>
      </c>
      <c r="P148" s="25" t="s">
        <v>162</v>
      </c>
    </row>
    <row r="149" ht="19.5" customHeight="1" spans="1:16">
      <c r="A149" s="25">
        <v>143</v>
      </c>
      <c r="B149" s="27" t="s">
        <v>257</v>
      </c>
      <c r="C149" s="27" t="s">
        <v>262</v>
      </c>
      <c r="D149" s="25" t="s">
        <v>263</v>
      </c>
      <c r="E149" s="28">
        <v>0</v>
      </c>
      <c r="F149" s="28">
        <v>0.577</v>
      </c>
      <c r="G149" s="28">
        <v>0.577</v>
      </c>
      <c r="H149" s="29" t="s">
        <v>33</v>
      </c>
      <c r="I149" s="29">
        <v>5.5</v>
      </c>
      <c r="J149" s="29">
        <v>4.5</v>
      </c>
      <c r="K149" s="29" t="s">
        <v>33</v>
      </c>
      <c r="L149" s="29">
        <f t="shared" si="18"/>
        <v>6.5</v>
      </c>
      <c r="M149" s="29">
        <v>5.5</v>
      </c>
      <c r="N149" s="25" t="s">
        <v>34</v>
      </c>
      <c r="O149" s="26" t="s">
        <v>103</v>
      </c>
      <c r="P149" s="25" t="s">
        <v>162</v>
      </c>
    </row>
    <row r="150" ht="19.5" customHeight="1" spans="1:16">
      <c r="A150" s="25">
        <v>144</v>
      </c>
      <c r="B150" s="27" t="s">
        <v>257</v>
      </c>
      <c r="C150" s="26" t="s">
        <v>264</v>
      </c>
      <c r="D150" s="25" t="s">
        <v>77</v>
      </c>
      <c r="E150" s="28">
        <v>0</v>
      </c>
      <c r="F150" s="28">
        <v>0.575</v>
      </c>
      <c r="G150" s="28">
        <f>F150-E150</f>
        <v>0.575</v>
      </c>
      <c r="H150" s="29" t="s">
        <v>33</v>
      </c>
      <c r="I150" s="29">
        <v>7</v>
      </c>
      <c r="J150" s="29">
        <v>6</v>
      </c>
      <c r="K150" s="29" t="s">
        <v>56</v>
      </c>
      <c r="L150" s="29">
        <f t="shared" si="18"/>
        <v>7.5</v>
      </c>
      <c r="M150" s="29">
        <v>6.5</v>
      </c>
      <c r="N150" s="25" t="s">
        <v>34</v>
      </c>
      <c r="O150" s="35" t="s">
        <v>39</v>
      </c>
      <c r="P150" s="25" t="s">
        <v>162</v>
      </c>
    </row>
    <row r="151" ht="19.5" customHeight="1" spans="1:16">
      <c r="A151" s="25">
        <v>145</v>
      </c>
      <c r="B151" s="27" t="s">
        <v>257</v>
      </c>
      <c r="C151" s="26" t="s">
        <v>265</v>
      </c>
      <c r="D151" s="25" t="s">
        <v>77</v>
      </c>
      <c r="E151" s="28">
        <v>0</v>
      </c>
      <c r="F151" s="28">
        <v>0.655</v>
      </c>
      <c r="G151" s="28">
        <f>F151</f>
        <v>0.655</v>
      </c>
      <c r="H151" s="29" t="s">
        <v>33</v>
      </c>
      <c r="I151" s="29">
        <v>4.5</v>
      </c>
      <c r="J151" s="29">
        <v>3.5</v>
      </c>
      <c r="K151" s="29" t="s">
        <v>33</v>
      </c>
      <c r="L151" s="29">
        <f t="shared" si="18"/>
        <v>6.5</v>
      </c>
      <c r="M151" s="29">
        <v>5.5</v>
      </c>
      <c r="N151" s="25" t="s">
        <v>34</v>
      </c>
      <c r="O151" s="35" t="s">
        <v>39</v>
      </c>
      <c r="P151" s="25" t="s">
        <v>162</v>
      </c>
    </row>
    <row r="152" ht="19.5" customHeight="1" spans="1:16">
      <c r="A152" s="25">
        <v>146</v>
      </c>
      <c r="B152" s="27" t="s">
        <v>266</v>
      </c>
      <c r="C152" s="27" t="s">
        <v>267</v>
      </c>
      <c r="D152" s="25" t="s">
        <v>268</v>
      </c>
      <c r="E152" s="28">
        <v>0</v>
      </c>
      <c r="F152" s="28">
        <v>3.144</v>
      </c>
      <c r="G152" s="28">
        <v>3.144</v>
      </c>
      <c r="H152" s="29" t="s">
        <v>33</v>
      </c>
      <c r="I152" s="29">
        <v>4.5</v>
      </c>
      <c r="J152" s="29">
        <v>3.5</v>
      </c>
      <c r="K152" s="29" t="s">
        <v>33</v>
      </c>
      <c r="L152" s="29">
        <v>6.5</v>
      </c>
      <c r="M152" s="29">
        <v>5.5</v>
      </c>
      <c r="N152" s="25" t="s">
        <v>34</v>
      </c>
      <c r="O152" s="26" t="s">
        <v>39</v>
      </c>
      <c r="P152" s="25" t="s">
        <v>162</v>
      </c>
    </row>
    <row r="153" ht="19.5" customHeight="1" spans="1:16">
      <c r="A153" s="25">
        <v>147</v>
      </c>
      <c r="B153" s="27" t="s">
        <v>266</v>
      </c>
      <c r="C153" s="27" t="s">
        <v>269</v>
      </c>
      <c r="D153" s="25" t="s">
        <v>268</v>
      </c>
      <c r="E153" s="28">
        <v>3.144</v>
      </c>
      <c r="F153" s="28">
        <v>3.31</v>
      </c>
      <c r="G153" s="28">
        <v>0.166</v>
      </c>
      <c r="H153" s="29" t="s">
        <v>33</v>
      </c>
      <c r="I153" s="29">
        <v>5.5</v>
      </c>
      <c r="J153" s="29">
        <v>4.5</v>
      </c>
      <c r="K153" s="29" t="s">
        <v>33</v>
      </c>
      <c r="L153" s="29">
        <v>6.5</v>
      </c>
      <c r="M153" s="29">
        <v>5.5</v>
      </c>
      <c r="N153" s="25" t="s">
        <v>34</v>
      </c>
      <c r="O153" s="26" t="s">
        <v>39</v>
      </c>
      <c r="P153" s="25" t="s">
        <v>162</v>
      </c>
    </row>
    <row r="154" ht="19.5" customHeight="1" spans="1:16">
      <c r="A154" s="25">
        <v>148</v>
      </c>
      <c r="B154" s="25" t="s">
        <v>266</v>
      </c>
      <c r="C154" s="25" t="s">
        <v>270</v>
      </c>
      <c r="D154" s="25" t="s">
        <v>271</v>
      </c>
      <c r="E154" s="28">
        <v>1.616</v>
      </c>
      <c r="F154" s="28">
        <v>4.236</v>
      </c>
      <c r="G154" s="28">
        <v>2.62</v>
      </c>
      <c r="H154" s="29" t="s">
        <v>33</v>
      </c>
      <c r="I154" s="29">
        <v>4.5</v>
      </c>
      <c r="J154" s="29">
        <v>3.5</v>
      </c>
      <c r="K154" s="29" t="s">
        <v>33</v>
      </c>
      <c r="L154" s="29">
        <v>6.5</v>
      </c>
      <c r="M154" s="29">
        <v>5.5</v>
      </c>
      <c r="N154" s="25" t="s">
        <v>34</v>
      </c>
      <c r="O154" s="26" t="s">
        <v>39</v>
      </c>
      <c r="P154" s="25" t="s">
        <v>162</v>
      </c>
    </row>
    <row r="155" ht="19.5" customHeight="1" spans="1:16">
      <c r="A155" s="25">
        <v>149</v>
      </c>
      <c r="B155" s="25" t="s">
        <v>266</v>
      </c>
      <c r="C155" s="25" t="s">
        <v>272</v>
      </c>
      <c r="D155" s="25" t="s">
        <v>273</v>
      </c>
      <c r="E155" s="28">
        <v>0</v>
      </c>
      <c r="F155" s="28">
        <v>5.503</v>
      </c>
      <c r="G155" s="28">
        <v>5.503</v>
      </c>
      <c r="H155" s="29" t="s">
        <v>33</v>
      </c>
      <c r="I155" s="29">
        <v>4.5</v>
      </c>
      <c r="J155" s="29">
        <v>3.5</v>
      </c>
      <c r="K155" s="29" t="s">
        <v>33</v>
      </c>
      <c r="L155" s="29">
        <v>6.5</v>
      </c>
      <c r="M155" s="29">
        <v>5.5</v>
      </c>
      <c r="N155" s="25" t="s">
        <v>34</v>
      </c>
      <c r="O155" s="26" t="s">
        <v>39</v>
      </c>
      <c r="P155" s="25" t="s">
        <v>162</v>
      </c>
    </row>
    <row r="156" s="10" customFormat="1" ht="19.5" customHeight="1" spans="1:16">
      <c r="A156" s="25">
        <v>150</v>
      </c>
      <c r="B156" s="27" t="s">
        <v>266</v>
      </c>
      <c r="C156" s="27" t="s">
        <v>274</v>
      </c>
      <c r="D156" s="25" t="s">
        <v>273</v>
      </c>
      <c r="E156" s="28">
        <v>8.97</v>
      </c>
      <c r="F156" s="28">
        <v>9.03</v>
      </c>
      <c r="G156" s="28">
        <v>0.0599999999999987</v>
      </c>
      <c r="H156" s="47" t="s">
        <v>206</v>
      </c>
      <c r="I156" s="29" t="s">
        <v>206</v>
      </c>
      <c r="J156" s="29">
        <v>4.5</v>
      </c>
      <c r="K156" s="29" t="s">
        <v>206</v>
      </c>
      <c r="L156" s="29" t="s">
        <v>206</v>
      </c>
      <c r="M156" s="29">
        <v>7.5</v>
      </c>
      <c r="N156" s="25" t="s">
        <v>207</v>
      </c>
      <c r="O156" s="35" t="s">
        <v>207</v>
      </c>
      <c r="P156" s="25" t="s">
        <v>162</v>
      </c>
    </row>
    <row r="157" ht="19.5" customHeight="1" spans="1:16">
      <c r="A157" s="25">
        <v>151</v>
      </c>
      <c r="B157" s="25" t="s">
        <v>266</v>
      </c>
      <c r="C157" s="25" t="s">
        <v>270</v>
      </c>
      <c r="D157" s="25" t="s">
        <v>271</v>
      </c>
      <c r="E157" s="28">
        <v>0</v>
      </c>
      <c r="F157" s="28">
        <v>1.616</v>
      </c>
      <c r="G157" s="28">
        <v>1.616</v>
      </c>
      <c r="H157" s="29" t="s">
        <v>33</v>
      </c>
      <c r="I157" s="29">
        <v>4.5</v>
      </c>
      <c r="J157" s="29">
        <v>3.5</v>
      </c>
      <c r="K157" s="29" t="s">
        <v>33</v>
      </c>
      <c r="L157" s="29">
        <v>6.5</v>
      </c>
      <c r="M157" s="29">
        <v>5.5</v>
      </c>
      <c r="N157" s="25" t="s">
        <v>34</v>
      </c>
      <c r="O157" s="26" t="s">
        <v>103</v>
      </c>
      <c r="P157" s="25" t="s">
        <v>162</v>
      </c>
    </row>
    <row r="158" ht="19.5" customHeight="1" spans="1:16">
      <c r="A158" s="25">
        <v>152</v>
      </c>
      <c r="B158" s="25" t="s">
        <v>266</v>
      </c>
      <c r="C158" s="25" t="s">
        <v>275</v>
      </c>
      <c r="D158" s="25" t="s">
        <v>276</v>
      </c>
      <c r="E158" s="28">
        <v>0</v>
      </c>
      <c r="F158" s="28">
        <v>3.712</v>
      </c>
      <c r="G158" s="28">
        <v>3.712</v>
      </c>
      <c r="H158" s="29" t="s">
        <v>33</v>
      </c>
      <c r="I158" s="29">
        <v>4.5</v>
      </c>
      <c r="J158" s="29">
        <v>3.5</v>
      </c>
      <c r="K158" s="29" t="s">
        <v>33</v>
      </c>
      <c r="L158" s="29">
        <v>6.5</v>
      </c>
      <c r="M158" s="29">
        <v>5.5</v>
      </c>
      <c r="N158" s="25" t="s">
        <v>34</v>
      </c>
      <c r="O158" s="26" t="s">
        <v>103</v>
      </c>
      <c r="P158" s="25" t="s">
        <v>162</v>
      </c>
    </row>
    <row r="159" ht="19.5" customHeight="1" spans="1:16">
      <c r="A159" s="25">
        <v>153</v>
      </c>
      <c r="B159" s="27" t="s">
        <v>266</v>
      </c>
      <c r="C159" s="33" t="s">
        <v>258</v>
      </c>
      <c r="D159" s="33" t="s">
        <v>259</v>
      </c>
      <c r="E159" s="34">
        <v>3.339</v>
      </c>
      <c r="F159" s="31">
        <v>4.064</v>
      </c>
      <c r="G159" s="28">
        <f>F159-E159</f>
        <v>0.725</v>
      </c>
      <c r="H159" s="29" t="s">
        <v>33</v>
      </c>
      <c r="I159" s="29">
        <v>5.5</v>
      </c>
      <c r="J159" s="29">
        <v>4.5</v>
      </c>
      <c r="K159" s="29" t="s">
        <v>33</v>
      </c>
      <c r="L159" s="29">
        <f t="shared" ref="L159:L165" si="19">M159+1</f>
        <v>6.5</v>
      </c>
      <c r="M159" s="29">
        <v>5.5</v>
      </c>
      <c r="N159" s="25" t="s">
        <v>34</v>
      </c>
      <c r="O159" s="26" t="s">
        <v>103</v>
      </c>
      <c r="P159" s="25" t="s">
        <v>162</v>
      </c>
    </row>
    <row r="160" ht="19.5" customHeight="1" spans="1:16">
      <c r="A160" s="25">
        <v>154</v>
      </c>
      <c r="B160" s="26" t="s">
        <v>266</v>
      </c>
      <c r="C160" s="26" t="s">
        <v>277</v>
      </c>
      <c r="D160" s="25" t="s">
        <v>77</v>
      </c>
      <c r="E160" s="28">
        <v>0</v>
      </c>
      <c r="F160" s="28">
        <v>1.073</v>
      </c>
      <c r="G160" s="28">
        <f>F160-E160</f>
        <v>1.073</v>
      </c>
      <c r="H160" s="29" t="s">
        <v>33</v>
      </c>
      <c r="I160" s="29">
        <v>4.5</v>
      </c>
      <c r="J160" s="29">
        <v>3.5</v>
      </c>
      <c r="K160" s="29" t="s">
        <v>33</v>
      </c>
      <c r="L160" s="29">
        <f t="shared" si="19"/>
        <v>6.5</v>
      </c>
      <c r="M160" s="29">
        <v>5.5</v>
      </c>
      <c r="N160" s="25" t="s">
        <v>34</v>
      </c>
      <c r="O160" s="35" t="s">
        <v>39</v>
      </c>
      <c r="P160" s="25" t="s">
        <v>162</v>
      </c>
    </row>
    <row r="161" ht="19.5" customHeight="1" spans="1:16">
      <c r="A161" s="25">
        <v>155</v>
      </c>
      <c r="B161" s="26" t="s">
        <v>266</v>
      </c>
      <c r="C161" s="26" t="s">
        <v>269</v>
      </c>
      <c r="D161" s="25" t="s">
        <v>77</v>
      </c>
      <c r="E161" s="28">
        <v>0</v>
      </c>
      <c r="F161" s="28">
        <v>1.096</v>
      </c>
      <c r="G161" s="28">
        <f>F161-E161</f>
        <v>1.096</v>
      </c>
      <c r="H161" s="29" t="s">
        <v>33</v>
      </c>
      <c r="I161" s="29">
        <v>4.5</v>
      </c>
      <c r="J161" s="29">
        <v>3.5</v>
      </c>
      <c r="K161" s="29" t="s">
        <v>33</v>
      </c>
      <c r="L161" s="29">
        <f t="shared" si="19"/>
        <v>6.5</v>
      </c>
      <c r="M161" s="29">
        <v>5.5</v>
      </c>
      <c r="N161" s="25" t="s">
        <v>34</v>
      </c>
      <c r="O161" s="35" t="s">
        <v>39</v>
      </c>
      <c r="P161" s="25" t="s">
        <v>162</v>
      </c>
    </row>
    <row r="162" ht="19.5" customHeight="1" spans="1:16">
      <c r="A162" s="25">
        <v>156</v>
      </c>
      <c r="B162" s="27" t="s">
        <v>278</v>
      </c>
      <c r="C162" s="27" t="s">
        <v>279</v>
      </c>
      <c r="D162" s="25" t="s">
        <v>280</v>
      </c>
      <c r="E162" s="28">
        <v>0</v>
      </c>
      <c r="F162" s="28">
        <v>0.89</v>
      </c>
      <c r="G162" s="28">
        <v>0.89</v>
      </c>
      <c r="H162" s="29" t="s">
        <v>33</v>
      </c>
      <c r="I162" s="29">
        <v>5.5</v>
      </c>
      <c r="J162" s="29">
        <v>4.5</v>
      </c>
      <c r="K162" s="29" t="s">
        <v>33</v>
      </c>
      <c r="L162" s="29">
        <f t="shared" si="19"/>
        <v>6.5</v>
      </c>
      <c r="M162" s="29">
        <v>5.5</v>
      </c>
      <c r="N162" s="25" t="s">
        <v>34</v>
      </c>
      <c r="O162" s="26" t="s">
        <v>103</v>
      </c>
      <c r="P162" s="25" t="s">
        <v>162</v>
      </c>
    </row>
    <row r="163" ht="19.5" customHeight="1" spans="1:16">
      <c r="A163" s="25">
        <v>157</v>
      </c>
      <c r="B163" s="27" t="s">
        <v>278</v>
      </c>
      <c r="C163" s="27" t="s">
        <v>281</v>
      </c>
      <c r="D163" s="25" t="s">
        <v>282</v>
      </c>
      <c r="E163" s="28">
        <v>0</v>
      </c>
      <c r="F163" s="28">
        <v>1.736</v>
      </c>
      <c r="G163" s="28">
        <v>1.736</v>
      </c>
      <c r="H163" s="29" t="s">
        <v>33</v>
      </c>
      <c r="I163" s="29">
        <v>5.5</v>
      </c>
      <c r="J163" s="29">
        <v>4.5</v>
      </c>
      <c r="K163" s="29" t="s">
        <v>33</v>
      </c>
      <c r="L163" s="29">
        <f t="shared" si="19"/>
        <v>6.5</v>
      </c>
      <c r="M163" s="29">
        <v>5.5</v>
      </c>
      <c r="N163" s="25" t="s">
        <v>34</v>
      </c>
      <c r="O163" s="26" t="s">
        <v>103</v>
      </c>
      <c r="P163" s="25" t="s">
        <v>162</v>
      </c>
    </row>
    <row r="164" ht="19.5" customHeight="1" spans="1:16">
      <c r="A164" s="25">
        <v>158</v>
      </c>
      <c r="B164" s="27" t="s">
        <v>278</v>
      </c>
      <c r="C164" s="27" t="s">
        <v>243</v>
      </c>
      <c r="D164" s="25" t="s">
        <v>244</v>
      </c>
      <c r="E164" s="28">
        <v>14.413</v>
      </c>
      <c r="F164" s="28">
        <v>19.258</v>
      </c>
      <c r="G164" s="28">
        <v>4.845</v>
      </c>
      <c r="H164" s="29" t="s">
        <v>33</v>
      </c>
      <c r="I164" s="29">
        <v>4.5</v>
      </c>
      <c r="J164" s="29">
        <v>3.5</v>
      </c>
      <c r="K164" s="29" t="s">
        <v>33</v>
      </c>
      <c r="L164" s="29">
        <f t="shared" si="19"/>
        <v>6.5</v>
      </c>
      <c r="M164" s="29">
        <v>5.5</v>
      </c>
      <c r="N164" s="25" t="s">
        <v>34</v>
      </c>
      <c r="O164" s="26" t="s">
        <v>103</v>
      </c>
      <c r="P164" s="25" t="s">
        <v>162</v>
      </c>
    </row>
    <row r="165" ht="19.5" customHeight="1" spans="1:16">
      <c r="A165" s="25">
        <v>159</v>
      </c>
      <c r="B165" s="27" t="s">
        <v>278</v>
      </c>
      <c r="C165" s="33" t="s">
        <v>283</v>
      </c>
      <c r="D165" s="33" t="s">
        <v>284</v>
      </c>
      <c r="E165" s="34">
        <v>0</v>
      </c>
      <c r="F165" s="31">
        <v>0.565</v>
      </c>
      <c r="G165" s="28">
        <v>0.565</v>
      </c>
      <c r="H165" s="29" t="s">
        <v>33</v>
      </c>
      <c r="I165" s="29">
        <v>4.5</v>
      </c>
      <c r="J165" s="29">
        <v>3.5</v>
      </c>
      <c r="K165" s="29" t="s">
        <v>33</v>
      </c>
      <c r="L165" s="29">
        <f t="shared" si="19"/>
        <v>6.5</v>
      </c>
      <c r="M165" s="29">
        <v>5.5</v>
      </c>
      <c r="N165" s="25" t="s">
        <v>34</v>
      </c>
      <c r="O165" s="26" t="s">
        <v>103</v>
      </c>
      <c r="P165" s="25" t="s">
        <v>162</v>
      </c>
    </row>
    <row r="166" ht="19.5" customHeight="1" spans="1:16">
      <c r="A166" s="25">
        <v>160</v>
      </c>
      <c r="B166" s="27" t="s">
        <v>278</v>
      </c>
      <c r="C166" s="27" t="s">
        <v>285</v>
      </c>
      <c r="D166" s="25" t="s">
        <v>286</v>
      </c>
      <c r="E166" s="28">
        <v>0</v>
      </c>
      <c r="F166" s="28">
        <v>3.243</v>
      </c>
      <c r="G166" s="28">
        <v>3.243</v>
      </c>
      <c r="H166" s="29" t="s">
        <v>33</v>
      </c>
      <c r="I166" s="29">
        <v>5.5</v>
      </c>
      <c r="J166" s="29">
        <v>4.5</v>
      </c>
      <c r="K166" s="29" t="s">
        <v>33</v>
      </c>
      <c r="L166" s="29">
        <v>6.5</v>
      </c>
      <c r="M166" s="29">
        <v>5.5</v>
      </c>
      <c r="N166" s="25" t="s">
        <v>34</v>
      </c>
      <c r="O166" s="26" t="s">
        <v>103</v>
      </c>
      <c r="P166" s="25" t="s">
        <v>162</v>
      </c>
    </row>
    <row r="167" ht="19.5" customHeight="1" spans="1:16">
      <c r="A167" s="25">
        <v>161</v>
      </c>
      <c r="B167" s="27" t="s">
        <v>278</v>
      </c>
      <c r="C167" s="27" t="s">
        <v>285</v>
      </c>
      <c r="D167" s="25" t="s">
        <v>286</v>
      </c>
      <c r="E167" s="28">
        <v>3.243</v>
      </c>
      <c r="F167" s="28">
        <v>3.664</v>
      </c>
      <c r="G167" s="28">
        <v>0.421</v>
      </c>
      <c r="H167" s="29" t="s">
        <v>33</v>
      </c>
      <c r="I167" s="29">
        <v>4.5</v>
      </c>
      <c r="J167" s="29">
        <v>3.5</v>
      </c>
      <c r="K167" s="29" t="s">
        <v>33</v>
      </c>
      <c r="L167" s="29">
        <v>6.5</v>
      </c>
      <c r="M167" s="29">
        <v>5.5</v>
      </c>
      <c r="N167" s="25" t="s">
        <v>34</v>
      </c>
      <c r="O167" s="26" t="s">
        <v>103</v>
      </c>
      <c r="P167" s="25" t="s">
        <v>162</v>
      </c>
    </row>
    <row r="168" ht="19.5" customHeight="1" spans="1:16">
      <c r="A168" s="25">
        <v>162</v>
      </c>
      <c r="B168" s="27" t="s">
        <v>278</v>
      </c>
      <c r="C168" s="27" t="s">
        <v>287</v>
      </c>
      <c r="D168" s="25" t="s">
        <v>288</v>
      </c>
      <c r="E168" s="28">
        <v>0</v>
      </c>
      <c r="F168" s="28">
        <v>2.703</v>
      </c>
      <c r="G168" s="28">
        <v>2.703</v>
      </c>
      <c r="H168" s="29" t="s">
        <v>33</v>
      </c>
      <c r="I168" s="29">
        <v>5.5</v>
      </c>
      <c r="J168" s="29">
        <v>4.5</v>
      </c>
      <c r="K168" s="29" t="s">
        <v>33</v>
      </c>
      <c r="L168" s="29">
        <v>6.5</v>
      </c>
      <c r="M168" s="29">
        <v>5.5</v>
      </c>
      <c r="N168" s="25" t="s">
        <v>34</v>
      </c>
      <c r="O168" s="26" t="s">
        <v>103</v>
      </c>
      <c r="P168" s="25" t="s">
        <v>162</v>
      </c>
    </row>
    <row r="169" ht="19.5" customHeight="1" spans="1:16">
      <c r="A169" s="25">
        <v>163</v>
      </c>
      <c r="B169" s="27" t="s">
        <v>278</v>
      </c>
      <c r="C169" s="27" t="s">
        <v>222</v>
      </c>
      <c r="D169" s="25" t="s">
        <v>223</v>
      </c>
      <c r="E169" s="34">
        <v>0.736</v>
      </c>
      <c r="F169" s="31">
        <v>9.159</v>
      </c>
      <c r="G169" s="28">
        <f>F169-E169</f>
        <v>8.423</v>
      </c>
      <c r="H169" s="29" t="s">
        <v>33</v>
      </c>
      <c r="I169" s="29">
        <v>5.5</v>
      </c>
      <c r="J169" s="29">
        <v>4.5</v>
      </c>
      <c r="K169" s="29" t="s">
        <v>33</v>
      </c>
      <c r="L169" s="29">
        <v>6.5</v>
      </c>
      <c r="M169" s="29">
        <v>5.5</v>
      </c>
      <c r="N169" s="25" t="s">
        <v>34</v>
      </c>
      <c r="O169" s="26" t="s">
        <v>103</v>
      </c>
      <c r="P169" s="25" t="s">
        <v>162</v>
      </c>
    </row>
    <row r="170" ht="18.95" customHeight="1" spans="1:16">
      <c r="A170" s="25">
        <v>164</v>
      </c>
      <c r="B170" s="27" t="s">
        <v>278</v>
      </c>
      <c r="C170" s="27" t="s">
        <v>289</v>
      </c>
      <c r="D170" s="25" t="s">
        <v>290</v>
      </c>
      <c r="E170" s="28">
        <v>0</v>
      </c>
      <c r="F170" s="28">
        <v>0.655</v>
      </c>
      <c r="G170" s="28">
        <v>0.655</v>
      </c>
      <c r="H170" s="29" t="s">
        <v>33</v>
      </c>
      <c r="I170" s="29">
        <v>4.5</v>
      </c>
      <c r="J170" s="29">
        <v>3.5</v>
      </c>
      <c r="K170" s="29" t="s">
        <v>33</v>
      </c>
      <c r="L170" s="29">
        <v>6.5</v>
      </c>
      <c r="M170" s="29">
        <v>5.5</v>
      </c>
      <c r="N170" s="25" t="s">
        <v>34</v>
      </c>
      <c r="O170" s="26" t="s">
        <v>103</v>
      </c>
      <c r="P170" s="25" t="s">
        <v>162</v>
      </c>
    </row>
    <row r="171" ht="19.5" customHeight="1" spans="1:16">
      <c r="A171" s="25">
        <v>165</v>
      </c>
      <c r="B171" s="27" t="s">
        <v>278</v>
      </c>
      <c r="C171" s="27" t="s">
        <v>291</v>
      </c>
      <c r="D171" s="25" t="s">
        <v>292</v>
      </c>
      <c r="E171" s="28">
        <v>0</v>
      </c>
      <c r="F171" s="28">
        <v>3.1</v>
      </c>
      <c r="G171" s="28">
        <v>3.1</v>
      </c>
      <c r="H171" s="29" t="s">
        <v>33</v>
      </c>
      <c r="I171" s="29">
        <v>4.5</v>
      </c>
      <c r="J171" s="29">
        <v>3.5</v>
      </c>
      <c r="K171" s="29" t="s">
        <v>33</v>
      </c>
      <c r="L171" s="29">
        <v>6.5</v>
      </c>
      <c r="M171" s="29">
        <v>5.5</v>
      </c>
      <c r="N171" s="25" t="s">
        <v>34</v>
      </c>
      <c r="O171" s="26" t="s">
        <v>103</v>
      </c>
      <c r="P171" s="25" t="s">
        <v>162</v>
      </c>
    </row>
    <row r="172" ht="19.5" customHeight="1" spans="1:16">
      <c r="A172" s="25">
        <v>166</v>
      </c>
      <c r="B172" s="27" t="s">
        <v>278</v>
      </c>
      <c r="C172" s="27" t="s">
        <v>293</v>
      </c>
      <c r="D172" s="25" t="s">
        <v>294</v>
      </c>
      <c r="E172" s="28">
        <v>0</v>
      </c>
      <c r="F172" s="28">
        <v>2.234</v>
      </c>
      <c r="G172" s="28">
        <v>2.234</v>
      </c>
      <c r="H172" s="29" t="s">
        <v>33</v>
      </c>
      <c r="I172" s="29">
        <v>5.5</v>
      </c>
      <c r="J172" s="29">
        <v>4.5</v>
      </c>
      <c r="K172" s="29" t="s">
        <v>33</v>
      </c>
      <c r="L172" s="29">
        <v>6.5</v>
      </c>
      <c r="M172" s="29">
        <v>5.5</v>
      </c>
      <c r="N172" s="25" t="s">
        <v>34</v>
      </c>
      <c r="O172" s="26" t="s">
        <v>103</v>
      </c>
      <c r="P172" s="25" t="s">
        <v>162</v>
      </c>
    </row>
    <row r="173" ht="19.5" customHeight="1" spans="1:16">
      <c r="A173" s="25">
        <v>167</v>
      </c>
      <c r="B173" s="27" t="s">
        <v>278</v>
      </c>
      <c r="C173" s="27" t="s">
        <v>293</v>
      </c>
      <c r="D173" s="25" t="s">
        <v>294</v>
      </c>
      <c r="E173" s="28">
        <v>2.234</v>
      </c>
      <c r="F173" s="28">
        <v>2.301</v>
      </c>
      <c r="G173" s="28">
        <v>0.0670000000000002</v>
      </c>
      <c r="H173" s="29" t="s">
        <v>33</v>
      </c>
      <c r="I173" s="29">
        <v>5.5</v>
      </c>
      <c r="J173" s="29">
        <v>4.5</v>
      </c>
      <c r="K173" s="29" t="s">
        <v>33</v>
      </c>
      <c r="L173" s="29">
        <v>6.5</v>
      </c>
      <c r="M173" s="29">
        <v>5.5</v>
      </c>
      <c r="N173" s="25" t="s">
        <v>34</v>
      </c>
      <c r="O173" s="26" t="s">
        <v>103</v>
      </c>
      <c r="P173" s="25" t="s">
        <v>162</v>
      </c>
    </row>
    <row r="174" ht="19.5" customHeight="1" spans="1:16">
      <c r="A174" s="25">
        <v>168</v>
      </c>
      <c r="B174" s="27" t="s">
        <v>278</v>
      </c>
      <c r="C174" s="27" t="s">
        <v>293</v>
      </c>
      <c r="D174" s="25" t="s">
        <v>294</v>
      </c>
      <c r="E174" s="28">
        <v>2.301</v>
      </c>
      <c r="F174" s="28">
        <v>7.3</v>
      </c>
      <c r="G174" s="28">
        <v>4.999</v>
      </c>
      <c r="H174" s="29" t="s">
        <v>33</v>
      </c>
      <c r="I174" s="29">
        <v>4.5</v>
      </c>
      <c r="J174" s="29">
        <v>3.5</v>
      </c>
      <c r="K174" s="29" t="s">
        <v>33</v>
      </c>
      <c r="L174" s="29">
        <v>6.5</v>
      </c>
      <c r="M174" s="29">
        <v>5.5</v>
      </c>
      <c r="N174" s="25" t="s">
        <v>34</v>
      </c>
      <c r="O174" s="26" t="s">
        <v>103</v>
      </c>
      <c r="P174" s="25" t="s">
        <v>162</v>
      </c>
    </row>
    <row r="175" ht="19.5" customHeight="1" spans="1:16">
      <c r="A175" s="25">
        <v>169</v>
      </c>
      <c r="B175" s="27" t="s">
        <v>278</v>
      </c>
      <c r="C175" s="27" t="s">
        <v>293</v>
      </c>
      <c r="D175" s="25" t="s">
        <v>294</v>
      </c>
      <c r="E175" s="28">
        <v>7.3</v>
      </c>
      <c r="F175" s="28">
        <v>7.9</v>
      </c>
      <c r="G175" s="28">
        <v>0.600000000000001</v>
      </c>
      <c r="H175" s="29" t="s">
        <v>33</v>
      </c>
      <c r="I175" s="29">
        <v>4.5</v>
      </c>
      <c r="J175" s="29">
        <v>3.5</v>
      </c>
      <c r="K175" s="29" t="s">
        <v>33</v>
      </c>
      <c r="L175" s="29">
        <v>6.5</v>
      </c>
      <c r="M175" s="29">
        <v>5.5</v>
      </c>
      <c r="N175" s="25" t="s">
        <v>34</v>
      </c>
      <c r="O175" s="26" t="s">
        <v>103</v>
      </c>
      <c r="P175" s="25" t="s">
        <v>162</v>
      </c>
    </row>
    <row r="176" ht="19.5" customHeight="1" spans="1:16">
      <c r="A176" s="25">
        <v>170</v>
      </c>
      <c r="B176" s="27" t="s">
        <v>278</v>
      </c>
      <c r="C176" s="27" t="s">
        <v>293</v>
      </c>
      <c r="D176" s="25" t="s">
        <v>294</v>
      </c>
      <c r="E176" s="28">
        <v>7.9</v>
      </c>
      <c r="F176" s="28">
        <v>9.4</v>
      </c>
      <c r="G176" s="28">
        <v>1.5</v>
      </c>
      <c r="H176" s="29" t="s">
        <v>33</v>
      </c>
      <c r="I176" s="29">
        <v>5.5</v>
      </c>
      <c r="J176" s="29">
        <v>4.5</v>
      </c>
      <c r="K176" s="29" t="s">
        <v>33</v>
      </c>
      <c r="L176" s="29">
        <v>6.5</v>
      </c>
      <c r="M176" s="29">
        <v>5.5</v>
      </c>
      <c r="N176" s="25" t="s">
        <v>34</v>
      </c>
      <c r="O176" s="26" t="s">
        <v>103</v>
      </c>
      <c r="P176" s="25" t="s">
        <v>162</v>
      </c>
    </row>
    <row r="177" ht="19.5" customHeight="1" spans="1:16">
      <c r="A177" s="25">
        <v>171</v>
      </c>
      <c r="B177" s="27" t="s">
        <v>278</v>
      </c>
      <c r="C177" s="27" t="s">
        <v>293</v>
      </c>
      <c r="D177" s="25" t="s">
        <v>294</v>
      </c>
      <c r="E177" s="28">
        <v>9.4</v>
      </c>
      <c r="F177" s="28">
        <v>12.508</v>
      </c>
      <c r="G177" s="28">
        <v>3.108</v>
      </c>
      <c r="H177" s="29" t="s">
        <v>33</v>
      </c>
      <c r="I177" s="29">
        <v>4.5</v>
      </c>
      <c r="J177" s="29">
        <v>3.5</v>
      </c>
      <c r="K177" s="29" t="s">
        <v>33</v>
      </c>
      <c r="L177" s="29">
        <v>6.5</v>
      </c>
      <c r="M177" s="29">
        <v>5.5</v>
      </c>
      <c r="N177" s="25" t="s">
        <v>34</v>
      </c>
      <c r="O177" s="26" t="s">
        <v>103</v>
      </c>
      <c r="P177" s="25" t="s">
        <v>162</v>
      </c>
    </row>
    <row r="178" ht="19.5" customHeight="1" spans="1:16">
      <c r="A178" s="25">
        <v>172</v>
      </c>
      <c r="B178" s="27" t="s">
        <v>278</v>
      </c>
      <c r="C178" s="27" t="s">
        <v>295</v>
      </c>
      <c r="D178" s="25" t="s">
        <v>296</v>
      </c>
      <c r="E178" s="28">
        <v>0</v>
      </c>
      <c r="F178" s="28">
        <v>1.882</v>
      </c>
      <c r="G178" s="28">
        <v>1.882</v>
      </c>
      <c r="H178" s="29" t="s">
        <v>33</v>
      </c>
      <c r="I178" s="29">
        <v>6.5</v>
      </c>
      <c r="J178" s="29">
        <v>6</v>
      </c>
      <c r="K178" s="29" t="s">
        <v>33</v>
      </c>
      <c r="L178" s="29">
        <v>7.5</v>
      </c>
      <c r="M178" s="29">
        <v>6.5</v>
      </c>
      <c r="N178" s="25" t="s">
        <v>34</v>
      </c>
      <c r="O178" s="26" t="s">
        <v>103</v>
      </c>
      <c r="P178" s="25" t="s">
        <v>162</v>
      </c>
    </row>
    <row r="179" ht="19.5" customHeight="1" spans="1:16">
      <c r="A179" s="25">
        <v>173</v>
      </c>
      <c r="B179" s="26" t="s">
        <v>278</v>
      </c>
      <c r="C179" s="27" t="s">
        <v>297</v>
      </c>
      <c r="D179" s="25" t="s">
        <v>298</v>
      </c>
      <c r="E179" s="28">
        <v>0</v>
      </c>
      <c r="F179" s="28">
        <v>5.3</v>
      </c>
      <c r="G179" s="28">
        <v>5.3</v>
      </c>
      <c r="H179" s="29" t="s">
        <v>33</v>
      </c>
      <c r="I179" s="29">
        <v>4.5</v>
      </c>
      <c r="J179" s="29">
        <v>3.5</v>
      </c>
      <c r="K179" s="29" t="s">
        <v>33</v>
      </c>
      <c r="L179" s="29">
        <v>6.5</v>
      </c>
      <c r="M179" s="29">
        <v>5.5</v>
      </c>
      <c r="N179" s="25" t="s">
        <v>34</v>
      </c>
      <c r="O179" s="35" t="s">
        <v>39</v>
      </c>
      <c r="P179" s="25" t="s">
        <v>162</v>
      </c>
    </row>
    <row r="180" ht="19.5" customHeight="1" spans="1:16">
      <c r="A180" s="25">
        <v>174</v>
      </c>
      <c r="B180" s="26" t="s">
        <v>278</v>
      </c>
      <c r="C180" s="27" t="s">
        <v>299</v>
      </c>
      <c r="D180" s="25" t="s">
        <v>300</v>
      </c>
      <c r="E180" s="28">
        <v>0</v>
      </c>
      <c r="F180" s="28">
        <v>1.001</v>
      </c>
      <c r="G180" s="28">
        <v>1.001</v>
      </c>
      <c r="H180" s="29" t="s">
        <v>33</v>
      </c>
      <c r="I180" s="29">
        <v>5.5</v>
      </c>
      <c r="J180" s="29">
        <v>4.5</v>
      </c>
      <c r="K180" s="29" t="s">
        <v>33</v>
      </c>
      <c r="L180" s="29">
        <v>6.5</v>
      </c>
      <c r="M180" s="29">
        <v>5.5</v>
      </c>
      <c r="N180" s="25" t="s">
        <v>34</v>
      </c>
      <c r="O180" s="35" t="s">
        <v>39</v>
      </c>
      <c r="P180" s="25" t="s">
        <v>162</v>
      </c>
    </row>
    <row r="181" ht="19.5" customHeight="1" spans="1:16">
      <c r="A181" s="25">
        <v>175</v>
      </c>
      <c r="B181" s="26" t="s">
        <v>278</v>
      </c>
      <c r="C181" s="27" t="s">
        <v>301</v>
      </c>
      <c r="D181" s="25" t="s">
        <v>302</v>
      </c>
      <c r="E181" s="28">
        <v>0</v>
      </c>
      <c r="F181" s="28">
        <v>0.408</v>
      </c>
      <c r="G181" s="28">
        <v>0.408</v>
      </c>
      <c r="H181" s="29" t="s">
        <v>33</v>
      </c>
      <c r="I181" s="29">
        <v>4.5</v>
      </c>
      <c r="J181" s="29">
        <v>3.5</v>
      </c>
      <c r="K181" s="29" t="s">
        <v>33</v>
      </c>
      <c r="L181" s="29">
        <v>6.5</v>
      </c>
      <c r="M181" s="29">
        <v>5.5</v>
      </c>
      <c r="N181" s="25" t="s">
        <v>34</v>
      </c>
      <c r="O181" s="35" t="s">
        <v>39</v>
      </c>
      <c r="P181" s="25" t="s">
        <v>162</v>
      </c>
    </row>
    <row r="182" ht="19.5" customHeight="1" spans="1:16">
      <c r="A182" s="25">
        <v>176</v>
      </c>
      <c r="B182" s="26" t="s">
        <v>278</v>
      </c>
      <c r="C182" s="27" t="s">
        <v>303</v>
      </c>
      <c r="D182" s="25" t="s">
        <v>304</v>
      </c>
      <c r="E182" s="28">
        <v>0</v>
      </c>
      <c r="F182" s="28">
        <v>1.391</v>
      </c>
      <c r="G182" s="28">
        <v>1.391</v>
      </c>
      <c r="H182" s="29" t="s">
        <v>33</v>
      </c>
      <c r="I182" s="29">
        <v>5.5</v>
      </c>
      <c r="J182" s="29">
        <v>4.5</v>
      </c>
      <c r="K182" s="29" t="s">
        <v>33</v>
      </c>
      <c r="L182" s="29">
        <v>6.5</v>
      </c>
      <c r="M182" s="29">
        <v>5.5</v>
      </c>
      <c r="N182" s="25" t="s">
        <v>34</v>
      </c>
      <c r="O182" s="35" t="s">
        <v>39</v>
      </c>
      <c r="P182" s="25" t="s">
        <v>162</v>
      </c>
    </row>
    <row r="183" ht="19.5" customHeight="1" spans="1:16">
      <c r="A183" s="25">
        <v>177</v>
      </c>
      <c r="B183" s="26" t="s">
        <v>278</v>
      </c>
      <c r="C183" s="27" t="s">
        <v>303</v>
      </c>
      <c r="D183" s="25" t="s">
        <v>304</v>
      </c>
      <c r="E183" s="28">
        <v>1.391</v>
      </c>
      <c r="F183" s="28">
        <v>2.35</v>
      </c>
      <c r="G183" s="28">
        <v>0.959</v>
      </c>
      <c r="H183" s="29" t="s">
        <v>33</v>
      </c>
      <c r="I183" s="29">
        <v>4.5</v>
      </c>
      <c r="J183" s="29">
        <v>3.5</v>
      </c>
      <c r="K183" s="29" t="s">
        <v>33</v>
      </c>
      <c r="L183" s="29">
        <v>6.5</v>
      </c>
      <c r="M183" s="29">
        <v>5.5</v>
      </c>
      <c r="N183" s="25" t="s">
        <v>34</v>
      </c>
      <c r="O183" s="35" t="s">
        <v>39</v>
      </c>
      <c r="P183" s="25" t="s">
        <v>162</v>
      </c>
    </row>
    <row r="184" ht="19.5" customHeight="1" spans="1:16">
      <c r="A184" s="25">
        <v>178</v>
      </c>
      <c r="B184" s="26" t="s">
        <v>278</v>
      </c>
      <c r="C184" s="27" t="s">
        <v>303</v>
      </c>
      <c r="D184" s="25" t="s">
        <v>304</v>
      </c>
      <c r="E184" s="28">
        <v>2.35</v>
      </c>
      <c r="F184" s="28">
        <v>3.185</v>
      </c>
      <c r="G184" s="28">
        <v>0.835</v>
      </c>
      <c r="H184" s="29" t="s">
        <v>33</v>
      </c>
      <c r="I184" s="29">
        <v>5.5</v>
      </c>
      <c r="J184" s="29">
        <v>4.5</v>
      </c>
      <c r="K184" s="29" t="s">
        <v>33</v>
      </c>
      <c r="L184" s="29">
        <v>6.5</v>
      </c>
      <c r="M184" s="29">
        <v>5.5</v>
      </c>
      <c r="N184" s="25" t="s">
        <v>34</v>
      </c>
      <c r="O184" s="35" t="s">
        <v>39</v>
      </c>
      <c r="P184" s="25" t="s">
        <v>162</v>
      </c>
    </row>
    <row r="185" ht="19.5" customHeight="1" spans="1:16">
      <c r="A185" s="25">
        <v>179</v>
      </c>
      <c r="B185" s="26" t="s">
        <v>278</v>
      </c>
      <c r="C185" s="27" t="s">
        <v>303</v>
      </c>
      <c r="D185" s="25" t="s">
        <v>304</v>
      </c>
      <c r="E185" s="28">
        <v>3.185</v>
      </c>
      <c r="F185" s="28">
        <v>4.789</v>
      </c>
      <c r="G185" s="28">
        <v>1.604</v>
      </c>
      <c r="H185" s="29" t="s">
        <v>33</v>
      </c>
      <c r="I185" s="29">
        <v>5.5</v>
      </c>
      <c r="J185" s="29">
        <v>4.5</v>
      </c>
      <c r="K185" s="29" t="s">
        <v>33</v>
      </c>
      <c r="L185" s="29">
        <v>6.5</v>
      </c>
      <c r="M185" s="29">
        <v>5.5</v>
      </c>
      <c r="N185" s="25" t="s">
        <v>34</v>
      </c>
      <c r="O185" s="35" t="s">
        <v>39</v>
      </c>
      <c r="P185" s="25" t="s">
        <v>162</v>
      </c>
    </row>
    <row r="186" ht="19.5" customHeight="1" spans="1:16">
      <c r="A186" s="25">
        <v>180</v>
      </c>
      <c r="B186" s="26" t="s">
        <v>278</v>
      </c>
      <c r="C186" s="27" t="s">
        <v>303</v>
      </c>
      <c r="D186" s="25" t="s">
        <v>304</v>
      </c>
      <c r="E186" s="28">
        <v>4.789</v>
      </c>
      <c r="F186" s="28">
        <v>5.107</v>
      </c>
      <c r="G186" s="28">
        <v>0.318000000000001</v>
      </c>
      <c r="H186" s="29" t="s">
        <v>33</v>
      </c>
      <c r="I186" s="29">
        <v>5.5</v>
      </c>
      <c r="J186" s="29">
        <v>4.5</v>
      </c>
      <c r="K186" s="29" t="s">
        <v>33</v>
      </c>
      <c r="L186" s="29">
        <v>6.5</v>
      </c>
      <c r="M186" s="29">
        <v>5.5</v>
      </c>
      <c r="N186" s="25" t="s">
        <v>34</v>
      </c>
      <c r="O186" s="35" t="s">
        <v>39</v>
      </c>
      <c r="P186" s="25" t="s">
        <v>162</v>
      </c>
    </row>
    <row r="187" ht="19.5" customHeight="1" spans="1:16">
      <c r="A187" s="25">
        <v>181</v>
      </c>
      <c r="B187" s="25" t="s">
        <v>305</v>
      </c>
      <c r="C187" s="25" t="s">
        <v>306</v>
      </c>
      <c r="D187" s="25" t="s">
        <v>307</v>
      </c>
      <c r="E187" s="28">
        <v>0</v>
      </c>
      <c r="F187" s="28">
        <v>0.487</v>
      </c>
      <c r="G187" s="28">
        <v>0.487</v>
      </c>
      <c r="H187" s="29" t="s">
        <v>33</v>
      </c>
      <c r="I187" s="29">
        <v>8</v>
      </c>
      <c r="J187" s="29">
        <v>7</v>
      </c>
      <c r="K187" s="29" t="s">
        <v>56</v>
      </c>
      <c r="L187" s="29">
        <v>8</v>
      </c>
      <c r="M187" s="29">
        <v>7</v>
      </c>
      <c r="N187" s="25" t="s">
        <v>34</v>
      </c>
      <c r="O187" s="26" t="s">
        <v>103</v>
      </c>
      <c r="P187" s="25" t="s">
        <v>162</v>
      </c>
    </row>
    <row r="188" ht="19.5" customHeight="1" spans="1:16">
      <c r="A188" s="25">
        <v>182</v>
      </c>
      <c r="B188" s="25" t="s">
        <v>305</v>
      </c>
      <c r="C188" s="25" t="s">
        <v>308</v>
      </c>
      <c r="D188" s="25" t="s">
        <v>309</v>
      </c>
      <c r="E188" s="28">
        <v>0</v>
      </c>
      <c r="F188" s="28">
        <v>0.484</v>
      </c>
      <c r="G188" s="28">
        <v>0.484</v>
      </c>
      <c r="H188" s="29" t="s">
        <v>33</v>
      </c>
      <c r="I188" s="29">
        <v>7</v>
      </c>
      <c r="J188" s="29">
        <v>6</v>
      </c>
      <c r="K188" s="29" t="s">
        <v>33</v>
      </c>
      <c r="L188" s="29">
        <v>7</v>
      </c>
      <c r="M188" s="29">
        <v>6</v>
      </c>
      <c r="N188" s="25" t="s">
        <v>34</v>
      </c>
      <c r="O188" s="26" t="s">
        <v>103</v>
      </c>
      <c r="P188" s="25" t="s">
        <v>162</v>
      </c>
    </row>
    <row r="189" ht="19.5" customHeight="1" spans="1:16">
      <c r="A189" s="25">
        <v>183</v>
      </c>
      <c r="B189" s="25" t="s">
        <v>305</v>
      </c>
      <c r="C189" s="25" t="s">
        <v>310</v>
      </c>
      <c r="D189" s="25" t="s">
        <v>311</v>
      </c>
      <c r="E189" s="28">
        <v>0</v>
      </c>
      <c r="F189" s="28">
        <v>4.88</v>
      </c>
      <c r="G189" s="28">
        <v>4.88</v>
      </c>
      <c r="H189" s="29" t="s">
        <v>33</v>
      </c>
      <c r="I189" s="29">
        <v>5</v>
      </c>
      <c r="J189" s="29">
        <v>4</v>
      </c>
      <c r="K189" s="29" t="s">
        <v>56</v>
      </c>
      <c r="L189" s="29">
        <v>7.5</v>
      </c>
      <c r="M189" s="29">
        <v>6.5</v>
      </c>
      <c r="N189" s="25" t="s">
        <v>34</v>
      </c>
      <c r="O189" s="26" t="s">
        <v>103</v>
      </c>
      <c r="P189" s="25" t="s">
        <v>162</v>
      </c>
    </row>
    <row r="190" ht="19.5" customHeight="1" spans="1:16">
      <c r="A190" s="25">
        <v>184</v>
      </c>
      <c r="B190" s="27" t="s">
        <v>305</v>
      </c>
      <c r="C190" s="27" t="s">
        <v>160</v>
      </c>
      <c r="D190" s="27" t="s">
        <v>161</v>
      </c>
      <c r="E190" s="28">
        <v>12.123</v>
      </c>
      <c r="F190" s="28">
        <v>15.622</v>
      </c>
      <c r="G190" s="28">
        <f>F190-E190</f>
        <v>3.499</v>
      </c>
      <c r="H190" s="29" t="s">
        <v>33</v>
      </c>
      <c r="I190" s="29">
        <v>5</v>
      </c>
      <c r="J190" s="29">
        <v>4</v>
      </c>
      <c r="K190" s="29" t="s">
        <v>33</v>
      </c>
      <c r="L190" s="29">
        <v>6.5</v>
      </c>
      <c r="M190" s="29">
        <v>5.5</v>
      </c>
      <c r="N190" s="25" t="s">
        <v>34</v>
      </c>
      <c r="O190" s="26" t="s">
        <v>103</v>
      </c>
      <c r="P190" s="25" t="s">
        <v>162</v>
      </c>
    </row>
    <row r="191" ht="19.5" customHeight="1" spans="1:16">
      <c r="A191" s="25">
        <v>185</v>
      </c>
      <c r="B191" s="27" t="s">
        <v>305</v>
      </c>
      <c r="C191" s="27" t="s">
        <v>160</v>
      </c>
      <c r="D191" s="27" t="s">
        <v>161</v>
      </c>
      <c r="E191" s="28">
        <v>15.622</v>
      </c>
      <c r="F191" s="28">
        <v>19.856</v>
      </c>
      <c r="G191" s="28">
        <f>F191-E191</f>
        <v>4.234</v>
      </c>
      <c r="H191" s="29" t="s">
        <v>33</v>
      </c>
      <c r="I191" s="29">
        <v>5</v>
      </c>
      <c r="J191" s="29">
        <v>4</v>
      </c>
      <c r="K191" s="29" t="s">
        <v>56</v>
      </c>
      <c r="L191" s="29">
        <v>7.5</v>
      </c>
      <c r="M191" s="29">
        <v>6.5</v>
      </c>
      <c r="N191" s="25" t="s">
        <v>34</v>
      </c>
      <c r="O191" s="26" t="s">
        <v>103</v>
      </c>
      <c r="P191" s="25" t="s">
        <v>162</v>
      </c>
    </row>
    <row r="192" ht="19.5" customHeight="1" spans="1:16">
      <c r="A192" s="25">
        <v>186</v>
      </c>
      <c r="B192" s="27" t="s">
        <v>305</v>
      </c>
      <c r="C192" s="27" t="s">
        <v>312</v>
      </c>
      <c r="D192" s="27" t="s">
        <v>313</v>
      </c>
      <c r="E192" s="28">
        <v>0</v>
      </c>
      <c r="F192" s="28">
        <v>3.054</v>
      </c>
      <c r="G192" s="28">
        <v>3.054</v>
      </c>
      <c r="H192" s="29" t="s">
        <v>33</v>
      </c>
      <c r="I192" s="29">
        <v>5.5</v>
      </c>
      <c r="J192" s="29">
        <v>4.5</v>
      </c>
      <c r="K192" s="29" t="s">
        <v>33</v>
      </c>
      <c r="L192" s="29">
        <v>6.5</v>
      </c>
      <c r="M192" s="29">
        <v>5.5</v>
      </c>
      <c r="N192" s="25" t="s">
        <v>34</v>
      </c>
      <c r="O192" s="26" t="s">
        <v>103</v>
      </c>
      <c r="P192" s="25" t="s">
        <v>162</v>
      </c>
    </row>
    <row r="193" ht="19.5" customHeight="1" spans="1:16">
      <c r="A193" s="25">
        <v>187</v>
      </c>
      <c r="B193" s="27" t="s">
        <v>305</v>
      </c>
      <c r="C193" s="27" t="s">
        <v>312</v>
      </c>
      <c r="D193" s="27" t="s">
        <v>313</v>
      </c>
      <c r="E193" s="28">
        <v>3.054</v>
      </c>
      <c r="F193" s="28">
        <v>5.163</v>
      </c>
      <c r="G193" s="28">
        <v>2.109</v>
      </c>
      <c r="H193" s="29" t="s">
        <v>33</v>
      </c>
      <c r="I193" s="29">
        <v>5.5</v>
      </c>
      <c r="J193" s="29">
        <v>4.5</v>
      </c>
      <c r="K193" s="29" t="s">
        <v>33</v>
      </c>
      <c r="L193" s="29">
        <v>6.5</v>
      </c>
      <c r="M193" s="29">
        <v>5.5</v>
      </c>
      <c r="N193" s="25" t="s">
        <v>34</v>
      </c>
      <c r="O193" s="26" t="s">
        <v>103</v>
      </c>
      <c r="P193" s="25" t="s">
        <v>162</v>
      </c>
    </row>
    <row r="194" ht="19.5" customHeight="1" spans="1:16">
      <c r="A194" s="25">
        <v>188</v>
      </c>
      <c r="B194" s="27" t="s">
        <v>305</v>
      </c>
      <c r="C194" s="27" t="s">
        <v>312</v>
      </c>
      <c r="D194" s="27" t="s">
        <v>313</v>
      </c>
      <c r="E194" s="28">
        <v>5.163</v>
      </c>
      <c r="F194" s="28">
        <v>5.29</v>
      </c>
      <c r="G194" s="28">
        <v>0.127</v>
      </c>
      <c r="H194" s="29" t="s">
        <v>33</v>
      </c>
      <c r="I194" s="29">
        <v>4.5</v>
      </c>
      <c r="J194" s="29">
        <v>3.5</v>
      </c>
      <c r="K194" s="29" t="s">
        <v>33</v>
      </c>
      <c r="L194" s="29">
        <v>6.5</v>
      </c>
      <c r="M194" s="29">
        <v>5.5</v>
      </c>
      <c r="N194" s="25" t="s">
        <v>34</v>
      </c>
      <c r="O194" s="26" t="s">
        <v>103</v>
      </c>
      <c r="P194" s="25" t="s">
        <v>162</v>
      </c>
    </row>
    <row r="195" ht="19.5" customHeight="1" spans="1:16">
      <c r="A195" s="25">
        <v>189</v>
      </c>
      <c r="B195" s="27" t="s">
        <v>305</v>
      </c>
      <c r="C195" s="27" t="s">
        <v>312</v>
      </c>
      <c r="D195" s="27" t="s">
        <v>313</v>
      </c>
      <c r="E195" s="28">
        <v>5.29</v>
      </c>
      <c r="F195" s="28">
        <v>13.179</v>
      </c>
      <c r="G195" s="28">
        <v>7.889</v>
      </c>
      <c r="H195" s="29" t="s">
        <v>33</v>
      </c>
      <c r="I195" s="29">
        <v>4.5</v>
      </c>
      <c r="J195" s="29">
        <v>3.5</v>
      </c>
      <c r="K195" s="29" t="s">
        <v>33</v>
      </c>
      <c r="L195" s="29">
        <v>6.5</v>
      </c>
      <c r="M195" s="29">
        <v>5.5</v>
      </c>
      <c r="N195" s="25" t="s">
        <v>34</v>
      </c>
      <c r="O195" s="26" t="s">
        <v>103</v>
      </c>
      <c r="P195" s="25" t="s">
        <v>162</v>
      </c>
    </row>
    <row r="196" ht="19.5" customHeight="1" spans="1:16">
      <c r="A196" s="25">
        <v>190</v>
      </c>
      <c r="B196" s="27" t="s">
        <v>305</v>
      </c>
      <c r="C196" s="27" t="s">
        <v>314</v>
      </c>
      <c r="D196" s="27" t="s">
        <v>315</v>
      </c>
      <c r="E196" s="28">
        <v>0</v>
      </c>
      <c r="F196" s="28">
        <v>2.176</v>
      </c>
      <c r="G196" s="28">
        <v>2.176</v>
      </c>
      <c r="H196" s="29" t="s">
        <v>33</v>
      </c>
      <c r="I196" s="29">
        <v>5.5</v>
      </c>
      <c r="J196" s="29">
        <v>4.5</v>
      </c>
      <c r="K196" s="29" t="s">
        <v>33</v>
      </c>
      <c r="L196" s="29">
        <v>6.5</v>
      </c>
      <c r="M196" s="29">
        <v>5.5</v>
      </c>
      <c r="N196" s="25" t="s">
        <v>34</v>
      </c>
      <c r="O196" s="26" t="s">
        <v>103</v>
      </c>
      <c r="P196" s="25" t="s">
        <v>162</v>
      </c>
    </row>
    <row r="197" ht="19.5" customHeight="1" spans="1:16">
      <c r="A197" s="25">
        <v>191</v>
      </c>
      <c r="B197" s="25" t="s">
        <v>305</v>
      </c>
      <c r="C197" s="27" t="s">
        <v>314</v>
      </c>
      <c r="D197" s="25" t="s">
        <v>315</v>
      </c>
      <c r="E197" s="28">
        <v>5.262</v>
      </c>
      <c r="F197" s="28">
        <v>7.42</v>
      </c>
      <c r="G197" s="28">
        <v>2.158</v>
      </c>
      <c r="H197" s="29" t="s">
        <v>33</v>
      </c>
      <c r="I197" s="29">
        <v>5.5</v>
      </c>
      <c r="J197" s="29">
        <v>4.5</v>
      </c>
      <c r="K197" s="29" t="s">
        <v>33</v>
      </c>
      <c r="L197" s="29">
        <v>6.5</v>
      </c>
      <c r="M197" s="29">
        <v>5.5</v>
      </c>
      <c r="N197" s="25" t="s">
        <v>34</v>
      </c>
      <c r="O197" s="26" t="s">
        <v>103</v>
      </c>
      <c r="P197" s="25" t="s">
        <v>162</v>
      </c>
    </row>
    <row r="198" ht="19.5" customHeight="1" spans="1:16">
      <c r="A198" s="25">
        <v>192</v>
      </c>
      <c r="B198" s="25" t="s">
        <v>305</v>
      </c>
      <c r="C198" s="27" t="s">
        <v>314</v>
      </c>
      <c r="D198" s="25" t="s">
        <v>315</v>
      </c>
      <c r="E198" s="28">
        <v>7.42</v>
      </c>
      <c r="F198" s="28">
        <v>9.49</v>
      </c>
      <c r="G198" s="28">
        <v>2.07</v>
      </c>
      <c r="H198" s="29" t="s">
        <v>33</v>
      </c>
      <c r="I198" s="29">
        <v>4.5</v>
      </c>
      <c r="J198" s="29">
        <v>3.5</v>
      </c>
      <c r="K198" s="29" t="s">
        <v>33</v>
      </c>
      <c r="L198" s="29">
        <v>6.5</v>
      </c>
      <c r="M198" s="29">
        <v>5.5</v>
      </c>
      <c r="N198" s="25" t="s">
        <v>34</v>
      </c>
      <c r="O198" s="26" t="s">
        <v>103</v>
      </c>
      <c r="P198" s="25" t="s">
        <v>162</v>
      </c>
    </row>
    <row r="199" ht="19.5" customHeight="1" spans="1:16">
      <c r="A199" s="25">
        <v>193</v>
      </c>
      <c r="B199" s="27" t="s">
        <v>305</v>
      </c>
      <c r="C199" s="27" t="s">
        <v>316</v>
      </c>
      <c r="D199" s="27" t="s">
        <v>317</v>
      </c>
      <c r="E199" s="28">
        <v>0</v>
      </c>
      <c r="F199" s="28">
        <v>1.279</v>
      </c>
      <c r="G199" s="28">
        <v>1.279</v>
      </c>
      <c r="H199" s="29" t="s">
        <v>33</v>
      </c>
      <c r="I199" s="29">
        <v>4.5</v>
      </c>
      <c r="J199" s="29">
        <v>3.5</v>
      </c>
      <c r="K199" s="29" t="s">
        <v>33</v>
      </c>
      <c r="L199" s="29">
        <v>6.5</v>
      </c>
      <c r="M199" s="29">
        <v>5.5</v>
      </c>
      <c r="N199" s="25" t="s">
        <v>34</v>
      </c>
      <c r="O199" s="26" t="s">
        <v>103</v>
      </c>
      <c r="P199" s="25" t="s">
        <v>162</v>
      </c>
    </row>
    <row r="200" ht="19.5" customHeight="1" spans="1:16">
      <c r="A200" s="25">
        <v>194</v>
      </c>
      <c r="B200" s="27" t="s">
        <v>305</v>
      </c>
      <c r="C200" s="27" t="s">
        <v>316</v>
      </c>
      <c r="D200" s="27" t="s">
        <v>317</v>
      </c>
      <c r="E200" s="28">
        <v>1.279</v>
      </c>
      <c r="F200" s="28">
        <v>3.365</v>
      </c>
      <c r="G200" s="28">
        <v>2.086</v>
      </c>
      <c r="H200" s="29" t="s">
        <v>33</v>
      </c>
      <c r="I200" s="29">
        <v>5.5</v>
      </c>
      <c r="J200" s="29">
        <v>4.5</v>
      </c>
      <c r="K200" s="29" t="s">
        <v>33</v>
      </c>
      <c r="L200" s="29">
        <v>6.5</v>
      </c>
      <c r="M200" s="29">
        <v>5.5</v>
      </c>
      <c r="N200" s="25" t="s">
        <v>34</v>
      </c>
      <c r="O200" s="26" t="s">
        <v>103</v>
      </c>
      <c r="P200" s="25" t="s">
        <v>162</v>
      </c>
    </row>
    <row r="201" ht="19.5" customHeight="1" spans="1:16">
      <c r="A201" s="25">
        <v>195</v>
      </c>
      <c r="B201" s="27" t="s">
        <v>305</v>
      </c>
      <c r="C201" s="27" t="s">
        <v>168</v>
      </c>
      <c r="D201" s="27" t="s">
        <v>169</v>
      </c>
      <c r="E201" s="28">
        <v>7.777</v>
      </c>
      <c r="F201" s="28">
        <f>E201+0.6</f>
        <v>8.377</v>
      </c>
      <c r="G201" s="28">
        <f>F201-E201</f>
        <v>0.600000000000001</v>
      </c>
      <c r="H201" s="29" t="s">
        <v>33</v>
      </c>
      <c r="I201" s="29">
        <v>4.5</v>
      </c>
      <c r="J201" s="29">
        <v>3.5</v>
      </c>
      <c r="K201" s="29" t="s">
        <v>33</v>
      </c>
      <c r="L201" s="29">
        <v>6.5</v>
      </c>
      <c r="M201" s="29">
        <v>5.5</v>
      </c>
      <c r="N201" s="25" t="s">
        <v>34</v>
      </c>
      <c r="O201" s="26" t="s">
        <v>103</v>
      </c>
      <c r="P201" s="25" t="s">
        <v>162</v>
      </c>
    </row>
    <row r="202" ht="19.5" customHeight="1" spans="1:16">
      <c r="A202" s="25">
        <v>196</v>
      </c>
      <c r="B202" s="27" t="s">
        <v>305</v>
      </c>
      <c r="C202" s="27" t="s">
        <v>168</v>
      </c>
      <c r="D202" s="27" t="s">
        <v>169</v>
      </c>
      <c r="E202" s="28">
        <v>9.36</v>
      </c>
      <c r="F202" s="28">
        <v>13.411</v>
      </c>
      <c r="G202" s="28">
        <v>4.051</v>
      </c>
      <c r="H202" s="29" t="s">
        <v>33</v>
      </c>
      <c r="I202" s="29">
        <v>6</v>
      </c>
      <c r="J202" s="29">
        <v>5</v>
      </c>
      <c r="K202" s="29" t="s">
        <v>33</v>
      </c>
      <c r="L202" s="29">
        <v>6.5</v>
      </c>
      <c r="M202" s="29">
        <v>5.5</v>
      </c>
      <c r="N202" s="25" t="s">
        <v>34</v>
      </c>
      <c r="O202" s="26" t="s">
        <v>103</v>
      </c>
      <c r="P202" s="25" t="s">
        <v>162</v>
      </c>
    </row>
    <row r="203" ht="19.5" customHeight="1" spans="1:16">
      <c r="A203" s="25">
        <v>197</v>
      </c>
      <c r="B203" s="27" t="s">
        <v>305</v>
      </c>
      <c r="C203" s="27" t="s">
        <v>168</v>
      </c>
      <c r="D203" s="27" t="s">
        <v>169</v>
      </c>
      <c r="E203" s="28">
        <v>13.411</v>
      </c>
      <c r="F203" s="28">
        <v>13.559</v>
      </c>
      <c r="G203" s="28">
        <v>0.148</v>
      </c>
      <c r="H203" s="29" t="s">
        <v>33</v>
      </c>
      <c r="I203" s="29">
        <v>5.5</v>
      </c>
      <c r="J203" s="29">
        <v>4.5</v>
      </c>
      <c r="K203" s="29" t="s">
        <v>33</v>
      </c>
      <c r="L203" s="29">
        <v>6.5</v>
      </c>
      <c r="M203" s="29">
        <v>5.5</v>
      </c>
      <c r="N203" s="25" t="s">
        <v>34</v>
      </c>
      <c r="O203" s="26" t="s">
        <v>103</v>
      </c>
      <c r="P203" s="25" t="s">
        <v>162</v>
      </c>
    </row>
    <row r="204" ht="19.5" customHeight="1" spans="1:16">
      <c r="A204" s="25">
        <v>198</v>
      </c>
      <c r="B204" s="27" t="s">
        <v>305</v>
      </c>
      <c r="C204" s="27" t="s">
        <v>166</v>
      </c>
      <c r="D204" s="27" t="s">
        <v>167</v>
      </c>
      <c r="E204" s="28">
        <v>0.537</v>
      </c>
      <c r="F204" s="28">
        <v>1.023</v>
      </c>
      <c r="G204" s="28">
        <v>0.486</v>
      </c>
      <c r="H204" s="29" t="s">
        <v>33</v>
      </c>
      <c r="I204" s="29">
        <v>4.5</v>
      </c>
      <c r="J204" s="29">
        <v>3.5</v>
      </c>
      <c r="K204" s="29" t="s">
        <v>33</v>
      </c>
      <c r="L204" s="29">
        <v>6.5</v>
      </c>
      <c r="M204" s="29">
        <v>5.5</v>
      </c>
      <c r="N204" s="25" t="s">
        <v>34</v>
      </c>
      <c r="O204" s="26" t="s">
        <v>103</v>
      </c>
      <c r="P204" s="25" t="s">
        <v>162</v>
      </c>
    </row>
    <row r="205" ht="19.5" customHeight="1" spans="1:16">
      <c r="A205" s="25">
        <v>199</v>
      </c>
      <c r="B205" s="27" t="s">
        <v>305</v>
      </c>
      <c r="C205" s="27" t="s">
        <v>318</v>
      </c>
      <c r="D205" s="27" t="s">
        <v>319</v>
      </c>
      <c r="E205" s="28">
        <v>0</v>
      </c>
      <c r="F205" s="28">
        <v>2.261</v>
      </c>
      <c r="G205" s="28">
        <v>2.261</v>
      </c>
      <c r="H205" s="29" t="s">
        <v>33</v>
      </c>
      <c r="I205" s="29">
        <v>4.5</v>
      </c>
      <c r="J205" s="29">
        <v>3.5</v>
      </c>
      <c r="K205" s="29" t="s">
        <v>33</v>
      </c>
      <c r="L205" s="29">
        <v>6.5</v>
      </c>
      <c r="M205" s="29">
        <v>5.5</v>
      </c>
      <c r="N205" s="25" t="s">
        <v>34</v>
      </c>
      <c r="O205" s="26" t="s">
        <v>103</v>
      </c>
      <c r="P205" s="25" t="s">
        <v>162</v>
      </c>
    </row>
    <row r="206" ht="19.5" customHeight="1" spans="1:16">
      <c r="A206" s="25">
        <v>200</v>
      </c>
      <c r="B206" s="27" t="s">
        <v>305</v>
      </c>
      <c r="C206" s="27" t="s">
        <v>318</v>
      </c>
      <c r="D206" s="27" t="s">
        <v>319</v>
      </c>
      <c r="E206" s="28">
        <v>2.261</v>
      </c>
      <c r="F206" s="28">
        <v>2.531</v>
      </c>
      <c r="G206" s="28">
        <v>0.27</v>
      </c>
      <c r="H206" s="29" t="s">
        <v>33</v>
      </c>
      <c r="I206" s="29">
        <v>4</v>
      </c>
      <c r="J206" s="29">
        <v>3</v>
      </c>
      <c r="K206" s="29" t="s">
        <v>33</v>
      </c>
      <c r="L206" s="29">
        <v>6.5</v>
      </c>
      <c r="M206" s="29">
        <v>5.5</v>
      </c>
      <c r="N206" s="25" t="s">
        <v>34</v>
      </c>
      <c r="O206" s="26" t="s">
        <v>103</v>
      </c>
      <c r="P206" s="25" t="s">
        <v>162</v>
      </c>
    </row>
    <row r="207" ht="19.5" customHeight="1" spans="1:16">
      <c r="A207" s="25">
        <v>201</v>
      </c>
      <c r="B207" s="27" t="s">
        <v>305</v>
      </c>
      <c r="C207" s="27" t="s">
        <v>318</v>
      </c>
      <c r="D207" s="27" t="s">
        <v>319</v>
      </c>
      <c r="E207" s="28">
        <v>2.531</v>
      </c>
      <c r="F207" s="28">
        <v>3.015</v>
      </c>
      <c r="G207" s="28">
        <v>0.484</v>
      </c>
      <c r="H207" s="29" t="s">
        <v>33</v>
      </c>
      <c r="I207" s="29">
        <v>4.5</v>
      </c>
      <c r="J207" s="29">
        <v>3.5</v>
      </c>
      <c r="K207" s="29" t="s">
        <v>33</v>
      </c>
      <c r="L207" s="29">
        <v>6.5</v>
      </c>
      <c r="M207" s="29">
        <v>5.5</v>
      </c>
      <c r="N207" s="25" t="s">
        <v>34</v>
      </c>
      <c r="O207" s="26" t="s">
        <v>103</v>
      </c>
      <c r="P207" s="25" t="s">
        <v>162</v>
      </c>
    </row>
    <row r="208" ht="19.5" customHeight="1" spans="1:16">
      <c r="A208" s="25">
        <v>202</v>
      </c>
      <c r="B208" s="27" t="s">
        <v>305</v>
      </c>
      <c r="C208" s="27" t="s">
        <v>318</v>
      </c>
      <c r="D208" s="27" t="s">
        <v>319</v>
      </c>
      <c r="E208" s="28">
        <v>3.015</v>
      </c>
      <c r="F208" s="28">
        <v>3.379</v>
      </c>
      <c r="G208" s="28">
        <v>0.364</v>
      </c>
      <c r="H208" s="29" t="s">
        <v>33</v>
      </c>
      <c r="I208" s="29">
        <v>4</v>
      </c>
      <c r="J208" s="29">
        <v>3</v>
      </c>
      <c r="K208" s="29" t="s">
        <v>33</v>
      </c>
      <c r="L208" s="29">
        <v>6.5</v>
      </c>
      <c r="M208" s="29">
        <v>5.5</v>
      </c>
      <c r="N208" s="25" t="s">
        <v>34</v>
      </c>
      <c r="O208" s="26" t="s">
        <v>103</v>
      </c>
      <c r="P208" s="25" t="s">
        <v>162</v>
      </c>
    </row>
    <row r="209" ht="19.5" customHeight="1" spans="1:16">
      <c r="A209" s="25">
        <v>203</v>
      </c>
      <c r="B209" s="25" t="s">
        <v>305</v>
      </c>
      <c r="C209" s="27" t="s">
        <v>314</v>
      </c>
      <c r="D209" s="25" t="s">
        <v>315</v>
      </c>
      <c r="E209" s="28">
        <v>2.176</v>
      </c>
      <c r="F209" s="28">
        <v>5.262</v>
      </c>
      <c r="G209" s="28">
        <v>3.086</v>
      </c>
      <c r="H209" s="29" t="s">
        <v>33</v>
      </c>
      <c r="I209" s="29">
        <v>6.5</v>
      </c>
      <c r="J209" s="29">
        <v>5.5</v>
      </c>
      <c r="K209" s="29" t="s">
        <v>33</v>
      </c>
      <c r="L209" s="29">
        <v>6.5</v>
      </c>
      <c r="M209" s="29">
        <v>5.5</v>
      </c>
      <c r="N209" s="25" t="s">
        <v>34</v>
      </c>
      <c r="O209" s="35" t="s">
        <v>39</v>
      </c>
      <c r="P209" s="25" t="s">
        <v>162</v>
      </c>
    </row>
    <row r="210" ht="19.5" customHeight="1" spans="1:16">
      <c r="A210" s="25">
        <v>204</v>
      </c>
      <c r="B210" s="27" t="s">
        <v>305</v>
      </c>
      <c r="C210" s="27" t="s">
        <v>320</v>
      </c>
      <c r="D210" s="27" t="s">
        <v>321</v>
      </c>
      <c r="E210" s="28">
        <v>0</v>
      </c>
      <c r="F210" s="28">
        <v>1.592</v>
      </c>
      <c r="G210" s="28">
        <v>1.592</v>
      </c>
      <c r="H210" s="29" t="s">
        <v>33</v>
      </c>
      <c r="I210" s="29">
        <v>6.5</v>
      </c>
      <c r="J210" s="29">
        <v>5.5</v>
      </c>
      <c r="K210" s="29" t="s">
        <v>33</v>
      </c>
      <c r="L210" s="29">
        <v>6.5</v>
      </c>
      <c r="M210" s="29">
        <v>5.5</v>
      </c>
      <c r="N210" s="25" t="s">
        <v>34</v>
      </c>
      <c r="O210" s="35" t="s">
        <v>39</v>
      </c>
      <c r="P210" s="25" t="s">
        <v>162</v>
      </c>
    </row>
    <row r="211" ht="19.5" customHeight="1" spans="1:16">
      <c r="A211" s="25">
        <v>205</v>
      </c>
      <c r="B211" s="26" t="s">
        <v>305</v>
      </c>
      <c r="C211" s="33" t="s">
        <v>322</v>
      </c>
      <c r="D211" s="33" t="s">
        <v>323</v>
      </c>
      <c r="E211" s="34">
        <v>0</v>
      </c>
      <c r="F211" s="34">
        <v>0.399</v>
      </c>
      <c r="G211" s="28">
        <f>F211-E211</f>
        <v>0.399</v>
      </c>
      <c r="H211" s="29" t="s">
        <v>33</v>
      </c>
      <c r="I211" s="29">
        <v>6.5</v>
      </c>
      <c r="J211" s="29">
        <v>5.5</v>
      </c>
      <c r="K211" s="29" t="s">
        <v>33</v>
      </c>
      <c r="L211" s="29">
        <v>6.5</v>
      </c>
      <c r="M211" s="29">
        <v>5.5</v>
      </c>
      <c r="N211" s="25" t="s">
        <v>34</v>
      </c>
      <c r="O211" s="35" t="s">
        <v>39</v>
      </c>
      <c r="P211" s="25" t="s">
        <v>162</v>
      </c>
    </row>
    <row r="212" ht="19.5" customHeight="1" spans="1:16">
      <c r="A212" s="25">
        <v>206</v>
      </c>
      <c r="B212" s="26" t="s">
        <v>305</v>
      </c>
      <c r="C212" s="27" t="s">
        <v>324</v>
      </c>
      <c r="D212" s="27" t="s">
        <v>325</v>
      </c>
      <c r="E212" s="28">
        <v>0</v>
      </c>
      <c r="F212" s="28">
        <v>2.057</v>
      </c>
      <c r="G212" s="28">
        <v>2.057</v>
      </c>
      <c r="H212" s="29" t="s">
        <v>33</v>
      </c>
      <c r="I212" s="29">
        <v>4.5</v>
      </c>
      <c r="J212" s="29">
        <v>3.5</v>
      </c>
      <c r="K212" s="29" t="s">
        <v>33</v>
      </c>
      <c r="L212" s="29">
        <v>6.5</v>
      </c>
      <c r="M212" s="29">
        <v>5.5</v>
      </c>
      <c r="N212" s="25" t="s">
        <v>34</v>
      </c>
      <c r="O212" s="35" t="s">
        <v>39</v>
      </c>
      <c r="P212" s="25" t="s">
        <v>162</v>
      </c>
    </row>
    <row r="213" ht="19.5" customHeight="1" spans="1:16">
      <c r="A213" s="25">
        <v>207</v>
      </c>
      <c r="B213" s="26" t="s">
        <v>305</v>
      </c>
      <c r="C213" s="27" t="s">
        <v>326</v>
      </c>
      <c r="D213" s="27" t="s">
        <v>327</v>
      </c>
      <c r="E213" s="28">
        <v>0</v>
      </c>
      <c r="F213" s="28">
        <v>1.979</v>
      </c>
      <c r="G213" s="28">
        <v>1.979</v>
      </c>
      <c r="H213" s="29" t="s">
        <v>33</v>
      </c>
      <c r="I213" s="29">
        <v>4.5</v>
      </c>
      <c r="J213" s="29">
        <v>3.5</v>
      </c>
      <c r="K213" s="29" t="s">
        <v>33</v>
      </c>
      <c r="L213" s="29">
        <v>6.5</v>
      </c>
      <c r="M213" s="29">
        <v>5.5</v>
      </c>
      <c r="N213" s="25" t="s">
        <v>34</v>
      </c>
      <c r="O213" s="35" t="s">
        <v>39</v>
      </c>
      <c r="P213" s="25" t="s">
        <v>162</v>
      </c>
    </row>
    <row r="214" ht="19.5" customHeight="1" spans="1:16">
      <c r="A214" s="25">
        <v>208</v>
      </c>
      <c r="B214" s="26" t="s">
        <v>305</v>
      </c>
      <c r="C214" s="27" t="s">
        <v>328</v>
      </c>
      <c r="D214" s="27" t="s">
        <v>329</v>
      </c>
      <c r="E214" s="28">
        <v>0</v>
      </c>
      <c r="F214" s="28">
        <v>2.65</v>
      </c>
      <c r="G214" s="28">
        <v>2.65</v>
      </c>
      <c r="H214" s="29" t="s">
        <v>33</v>
      </c>
      <c r="I214" s="29">
        <v>6.5</v>
      </c>
      <c r="J214" s="29">
        <v>5.5</v>
      </c>
      <c r="K214" s="29" t="s">
        <v>33</v>
      </c>
      <c r="L214" s="29">
        <v>6.5</v>
      </c>
      <c r="M214" s="29">
        <v>5.5</v>
      </c>
      <c r="N214" s="25" t="s">
        <v>34</v>
      </c>
      <c r="O214" s="35" t="s">
        <v>39</v>
      </c>
      <c r="P214" s="25" t="s">
        <v>162</v>
      </c>
    </row>
    <row r="215" ht="19.5" customHeight="1" spans="1:16">
      <c r="A215" s="25">
        <v>209</v>
      </c>
      <c r="B215" s="26" t="s">
        <v>305</v>
      </c>
      <c r="C215" s="27" t="s">
        <v>330</v>
      </c>
      <c r="D215" s="27" t="s">
        <v>331</v>
      </c>
      <c r="E215" s="28">
        <v>0</v>
      </c>
      <c r="F215" s="28">
        <v>0.516</v>
      </c>
      <c r="G215" s="28">
        <f>F215-E215</f>
        <v>0.516</v>
      </c>
      <c r="H215" s="29" t="s">
        <v>33</v>
      </c>
      <c r="I215" s="29">
        <v>4.5</v>
      </c>
      <c r="J215" s="29">
        <v>3.5</v>
      </c>
      <c r="K215" s="29" t="s">
        <v>33</v>
      </c>
      <c r="L215" s="29">
        <v>6.5</v>
      </c>
      <c r="M215" s="29">
        <v>5.5</v>
      </c>
      <c r="N215" s="25" t="s">
        <v>34</v>
      </c>
      <c r="O215" s="35" t="s">
        <v>39</v>
      </c>
      <c r="P215" s="25" t="s">
        <v>162</v>
      </c>
    </row>
    <row r="216" ht="19.5" customHeight="1" spans="1:16">
      <c r="A216" s="25">
        <v>210</v>
      </c>
      <c r="B216" s="26" t="s">
        <v>305</v>
      </c>
      <c r="C216" s="27" t="s">
        <v>332</v>
      </c>
      <c r="D216" s="27" t="s">
        <v>333</v>
      </c>
      <c r="E216" s="28">
        <v>0</v>
      </c>
      <c r="F216" s="28">
        <v>0.808</v>
      </c>
      <c r="G216" s="28">
        <f>F216-E216</f>
        <v>0.808</v>
      </c>
      <c r="H216" s="29" t="s">
        <v>33</v>
      </c>
      <c r="I216" s="29">
        <v>4.5</v>
      </c>
      <c r="J216" s="29">
        <v>3.5</v>
      </c>
      <c r="K216" s="29" t="s">
        <v>33</v>
      </c>
      <c r="L216" s="29">
        <v>6.5</v>
      </c>
      <c r="M216" s="29">
        <v>5.5</v>
      </c>
      <c r="N216" s="25" t="s">
        <v>34</v>
      </c>
      <c r="O216" s="35" t="s">
        <v>39</v>
      </c>
      <c r="P216" s="25" t="s">
        <v>162</v>
      </c>
    </row>
    <row r="217" ht="19.5" customHeight="1" spans="1:16">
      <c r="A217" s="25">
        <v>211</v>
      </c>
      <c r="B217" s="26" t="s">
        <v>305</v>
      </c>
      <c r="C217" s="27" t="s">
        <v>80</v>
      </c>
      <c r="D217" s="27" t="s">
        <v>334</v>
      </c>
      <c r="E217" s="28">
        <v>0.725</v>
      </c>
      <c r="F217" s="28">
        <v>3.229</v>
      </c>
      <c r="G217" s="28">
        <v>2.504</v>
      </c>
      <c r="H217" s="29" t="s">
        <v>33</v>
      </c>
      <c r="I217" s="29">
        <v>5.5</v>
      </c>
      <c r="J217" s="29">
        <v>4.5</v>
      </c>
      <c r="K217" s="29" t="s">
        <v>33</v>
      </c>
      <c r="L217" s="29">
        <v>6.5</v>
      </c>
      <c r="M217" s="29">
        <v>5.5</v>
      </c>
      <c r="N217" s="25" t="s">
        <v>34</v>
      </c>
      <c r="O217" s="35" t="s">
        <v>39</v>
      </c>
      <c r="P217" s="25" t="s">
        <v>162</v>
      </c>
    </row>
    <row r="218" ht="19.5" customHeight="1" spans="1:16">
      <c r="A218" s="25">
        <v>212</v>
      </c>
      <c r="B218" s="35" t="s">
        <v>335</v>
      </c>
      <c r="C218" s="27" t="s">
        <v>54</v>
      </c>
      <c r="D218" s="27" t="s">
        <v>55</v>
      </c>
      <c r="E218" s="28">
        <v>1.327</v>
      </c>
      <c r="F218" s="28">
        <v>2.188</v>
      </c>
      <c r="G218" s="28">
        <v>0.861</v>
      </c>
      <c r="H218" s="29" t="s">
        <v>33</v>
      </c>
      <c r="I218" s="29">
        <v>6</v>
      </c>
      <c r="J218" s="29">
        <v>5</v>
      </c>
      <c r="K218" s="29" t="s">
        <v>56</v>
      </c>
      <c r="L218" s="29">
        <v>7.5</v>
      </c>
      <c r="M218" s="29">
        <v>6.5</v>
      </c>
      <c r="N218" s="25" t="s">
        <v>34</v>
      </c>
      <c r="O218" s="26" t="s">
        <v>103</v>
      </c>
      <c r="P218" s="25" t="s">
        <v>36</v>
      </c>
    </row>
    <row r="219" ht="19.5" customHeight="1" spans="1:16">
      <c r="A219" s="25">
        <v>213</v>
      </c>
      <c r="B219" s="35" t="s">
        <v>335</v>
      </c>
      <c r="C219" s="33" t="s">
        <v>43</v>
      </c>
      <c r="D219" s="33" t="s">
        <v>44</v>
      </c>
      <c r="E219" s="34">
        <v>0</v>
      </c>
      <c r="F219" s="34">
        <v>1.864</v>
      </c>
      <c r="G219" s="28">
        <v>1.864</v>
      </c>
      <c r="H219" s="29" t="s">
        <v>33</v>
      </c>
      <c r="I219" s="29">
        <v>4.5</v>
      </c>
      <c r="J219" s="29">
        <v>3.5</v>
      </c>
      <c r="K219" s="29" t="s">
        <v>33</v>
      </c>
      <c r="L219" s="29">
        <v>7.5</v>
      </c>
      <c r="M219" s="29">
        <v>6.5</v>
      </c>
      <c r="N219" s="25" t="s">
        <v>34</v>
      </c>
      <c r="O219" s="26" t="s">
        <v>103</v>
      </c>
      <c r="P219" s="25" t="s">
        <v>36</v>
      </c>
    </row>
    <row r="220" ht="19.5" customHeight="1" spans="1:16">
      <c r="A220" s="25">
        <v>214</v>
      </c>
      <c r="B220" s="35" t="s">
        <v>335</v>
      </c>
      <c r="C220" s="33" t="s">
        <v>336</v>
      </c>
      <c r="D220" s="33" t="s">
        <v>337</v>
      </c>
      <c r="E220" s="34">
        <v>0</v>
      </c>
      <c r="F220" s="34">
        <v>2.7</v>
      </c>
      <c r="G220" s="28">
        <f>F220-E220</f>
        <v>2.7</v>
      </c>
      <c r="H220" s="29" t="s">
        <v>33</v>
      </c>
      <c r="I220" s="29">
        <v>4.5</v>
      </c>
      <c r="J220" s="29">
        <v>3.5</v>
      </c>
      <c r="K220" s="29" t="s">
        <v>56</v>
      </c>
      <c r="L220" s="29">
        <v>7.5</v>
      </c>
      <c r="M220" s="29">
        <v>6.5</v>
      </c>
      <c r="N220" s="25" t="s">
        <v>34</v>
      </c>
      <c r="O220" s="26" t="s">
        <v>103</v>
      </c>
      <c r="P220" s="25" t="s">
        <v>36</v>
      </c>
    </row>
    <row r="221" customFormat="1" ht="19.5" customHeight="1" spans="1:16">
      <c r="A221" s="25">
        <v>215</v>
      </c>
      <c r="B221" s="35" t="s">
        <v>335</v>
      </c>
      <c r="C221" s="27" t="s">
        <v>69</v>
      </c>
      <c r="D221" s="26" t="s">
        <v>70</v>
      </c>
      <c r="E221" s="28">
        <v>1.183</v>
      </c>
      <c r="F221" s="28">
        <v>2.483</v>
      </c>
      <c r="G221" s="28">
        <f>F221-E221</f>
        <v>1.3</v>
      </c>
      <c r="H221" s="29" t="s">
        <v>33</v>
      </c>
      <c r="I221" s="29">
        <v>5.5</v>
      </c>
      <c r="J221" s="29">
        <v>4.5</v>
      </c>
      <c r="K221" s="29" t="s">
        <v>33</v>
      </c>
      <c r="L221" s="29">
        <f>M221+1</f>
        <v>6.5</v>
      </c>
      <c r="M221" s="29">
        <v>5.5</v>
      </c>
      <c r="N221" s="25" t="s">
        <v>34</v>
      </c>
      <c r="O221" s="26" t="s">
        <v>39</v>
      </c>
      <c r="P221" s="25" t="s">
        <v>36</v>
      </c>
    </row>
    <row r="222" ht="19.5" customHeight="1" spans="1:16">
      <c r="A222" s="25">
        <v>216</v>
      </c>
      <c r="B222" s="35" t="s">
        <v>335</v>
      </c>
      <c r="C222" s="27" t="s">
        <v>338</v>
      </c>
      <c r="D222" s="27" t="s">
        <v>339</v>
      </c>
      <c r="E222" s="28">
        <v>0</v>
      </c>
      <c r="F222" s="28">
        <v>5.707</v>
      </c>
      <c r="G222" s="28">
        <v>5.707</v>
      </c>
      <c r="H222" s="29" t="s">
        <v>56</v>
      </c>
      <c r="I222" s="29">
        <v>8</v>
      </c>
      <c r="J222" s="29">
        <v>7</v>
      </c>
      <c r="K222" s="29" t="s">
        <v>56</v>
      </c>
      <c r="L222" s="29">
        <v>8</v>
      </c>
      <c r="M222" s="29">
        <v>7</v>
      </c>
      <c r="N222" s="25" t="s">
        <v>34</v>
      </c>
      <c r="O222" s="26" t="s">
        <v>103</v>
      </c>
      <c r="P222" s="25" t="s">
        <v>36</v>
      </c>
    </row>
    <row r="223" ht="19.5" customHeight="1" spans="1:16">
      <c r="A223" s="25">
        <v>217</v>
      </c>
      <c r="B223" s="35" t="s">
        <v>335</v>
      </c>
      <c r="C223" s="27" t="s">
        <v>54</v>
      </c>
      <c r="D223" s="27" t="s">
        <v>55</v>
      </c>
      <c r="E223" s="28">
        <v>0</v>
      </c>
      <c r="F223" s="28">
        <v>1.327</v>
      </c>
      <c r="G223" s="28">
        <v>1.327</v>
      </c>
      <c r="H223" s="29" t="s">
        <v>33</v>
      </c>
      <c r="I223" s="29">
        <v>6</v>
      </c>
      <c r="J223" s="29">
        <v>5</v>
      </c>
      <c r="K223" s="29" t="s">
        <v>56</v>
      </c>
      <c r="L223" s="29">
        <v>7.5</v>
      </c>
      <c r="M223" s="29">
        <v>6.5</v>
      </c>
      <c r="N223" s="25" t="s">
        <v>34</v>
      </c>
      <c r="O223" s="26" t="s">
        <v>103</v>
      </c>
      <c r="P223" s="25" t="s">
        <v>36</v>
      </c>
    </row>
    <row r="224" ht="19.5" customHeight="1" spans="1:16">
      <c r="A224" s="25">
        <v>218</v>
      </c>
      <c r="B224" s="35" t="s">
        <v>335</v>
      </c>
      <c r="C224" s="35" t="s">
        <v>340</v>
      </c>
      <c r="D224" s="27" t="s">
        <v>341</v>
      </c>
      <c r="E224" s="28">
        <v>0</v>
      </c>
      <c r="F224" s="28">
        <v>5.172</v>
      </c>
      <c r="G224" s="28">
        <v>5.172</v>
      </c>
      <c r="H224" s="29" t="s">
        <v>33</v>
      </c>
      <c r="I224" s="29">
        <v>6.5</v>
      </c>
      <c r="J224" s="29">
        <v>5</v>
      </c>
      <c r="K224" s="29" t="s">
        <v>33</v>
      </c>
      <c r="L224" s="29">
        <v>6.5</v>
      </c>
      <c r="M224" s="29">
        <v>5.5</v>
      </c>
      <c r="N224" s="25" t="s">
        <v>34</v>
      </c>
      <c r="O224" s="26" t="s">
        <v>103</v>
      </c>
      <c r="P224" s="25" t="s">
        <v>36</v>
      </c>
    </row>
    <row r="225" ht="19.5" customHeight="1" spans="1:16">
      <c r="A225" s="25">
        <v>219</v>
      </c>
      <c r="B225" s="35" t="s">
        <v>335</v>
      </c>
      <c r="C225" s="26" t="s">
        <v>342</v>
      </c>
      <c r="D225" s="25" t="s">
        <v>343</v>
      </c>
      <c r="E225" s="34">
        <v>0</v>
      </c>
      <c r="F225" s="31">
        <v>1.8</v>
      </c>
      <c r="G225" s="28">
        <f>F225-E225</f>
        <v>1.8</v>
      </c>
      <c r="H225" s="29" t="s">
        <v>33</v>
      </c>
      <c r="I225" s="29">
        <v>5.5</v>
      </c>
      <c r="J225" s="29">
        <v>4.5</v>
      </c>
      <c r="K225" s="29" t="s">
        <v>33</v>
      </c>
      <c r="L225" s="29">
        <v>6.5</v>
      </c>
      <c r="M225" s="29">
        <v>5.5</v>
      </c>
      <c r="N225" s="25" t="s">
        <v>34</v>
      </c>
      <c r="O225" s="35" t="s">
        <v>39</v>
      </c>
      <c r="P225" s="25" t="s">
        <v>36</v>
      </c>
    </row>
    <row r="226" ht="19.5" customHeight="1" spans="1:16">
      <c r="A226" s="25">
        <v>220</v>
      </c>
      <c r="B226" s="35" t="s">
        <v>344</v>
      </c>
      <c r="C226" s="35" t="s">
        <v>345</v>
      </c>
      <c r="D226" s="35" t="s">
        <v>346</v>
      </c>
      <c r="E226" s="32">
        <v>0</v>
      </c>
      <c r="F226" s="32">
        <v>3.786</v>
      </c>
      <c r="G226" s="32">
        <v>3.786</v>
      </c>
      <c r="H226" s="42" t="s">
        <v>33</v>
      </c>
      <c r="I226" s="42">
        <v>5</v>
      </c>
      <c r="J226" s="42">
        <v>4</v>
      </c>
      <c r="K226" s="42" t="s">
        <v>33</v>
      </c>
      <c r="L226" s="42">
        <v>6.5</v>
      </c>
      <c r="M226" s="42">
        <v>5.5</v>
      </c>
      <c r="N226" s="35" t="s">
        <v>34</v>
      </c>
      <c r="O226" s="26" t="s">
        <v>103</v>
      </c>
      <c r="P226" s="25" t="s">
        <v>36</v>
      </c>
    </row>
    <row r="227" ht="19.5" customHeight="1" spans="1:16">
      <c r="A227" s="25">
        <v>221</v>
      </c>
      <c r="B227" s="35" t="s">
        <v>344</v>
      </c>
      <c r="C227" s="35" t="s">
        <v>347</v>
      </c>
      <c r="D227" s="35" t="s">
        <v>348</v>
      </c>
      <c r="E227" s="32">
        <v>3.947</v>
      </c>
      <c r="F227" s="32">
        <v>4.93</v>
      </c>
      <c r="G227" s="28">
        <f>F227-E227</f>
        <v>0.983</v>
      </c>
      <c r="H227" s="42" t="s">
        <v>33</v>
      </c>
      <c r="I227" s="42">
        <v>4.5</v>
      </c>
      <c r="J227" s="42">
        <v>3.5</v>
      </c>
      <c r="K227" s="42" t="s">
        <v>33</v>
      </c>
      <c r="L227" s="42">
        <v>6.5</v>
      </c>
      <c r="M227" s="42">
        <v>5.5</v>
      </c>
      <c r="N227" s="35" t="s">
        <v>34</v>
      </c>
      <c r="O227" s="26" t="s">
        <v>103</v>
      </c>
      <c r="P227" s="25" t="s">
        <v>36</v>
      </c>
    </row>
    <row r="228" ht="19.5" customHeight="1" spans="1:16">
      <c r="A228" s="25">
        <v>222</v>
      </c>
      <c r="B228" s="35" t="s">
        <v>344</v>
      </c>
      <c r="C228" s="35" t="s">
        <v>349</v>
      </c>
      <c r="D228" s="35" t="s">
        <v>350</v>
      </c>
      <c r="E228" s="32">
        <v>0</v>
      </c>
      <c r="F228" s="32">
        <v>0.958</v>
      </c>
      <c r="G228" s="32">
        <v>0.958</v>
      </c>
      <c r="H228" s="42" t="s">
        <v>33</v>
      </c>
      <c r="I228" s="42">
        <v>5.5</v>
      </c>
      <c r="J228" s="42">
        <v>4.5</v>
      </c>
      <c r="K228" s="42" t="s">
        <v>33</v>
      </c>
      <c r="L228" s="42">
        <v>6.5</v>
      </c>
      <c r="M228" s="42">
        <v>5.5</v>
      </c>
      <c r="N228" s="35" t="s">
        <v>34</v>
      </c>
      <c r="O228" s="26" t="s">
        <v>103</v>
      </c>
      <c r="P228" s="25" t="s">
        <v>36</v>
      </c>
    </row>
    <row r="229" ht="19.5" customHeight="1" spans="1:16">
      <c r="A229" s="25">
        <v>223</v>
      </c>
      <c r="B229" s="35" t="s">
        <v>344</v>
      </c>
      <c r="C229" s="35" t="s">
        <v>351</v>
      </c>
      <c r="D229" s="35" t="s">
        <v>77</v>
      </c>
      <c r="E229" s="32">
        <v>0</v>
      </c>
      <c r="F229" s="32">
        <f>2.826-0.65</f>
        <v>2.176</v>
      </c>
      <c r="G229" s="32">
        <v>2.176</v>
      </c>
      <c r="H229" s="42" t="s">
        <v>33</v>
      </c>
      <c r="I229" s="42">
        <v>4</v>
      </c>
      <c r="J229" s="42">
        <v>3</v>
      </c>
      <c r="K229" s="42" t="s">
        <v>33</v>
      </c>
      <c r="L229" s="42">
        <v>4.5</v>
      </c>
      <c r="M229" s="42">
        <v>3.5</v>
      </c>
      <c r="N229" s="25" t="s">
        <v>99</v>
      </c>
      <c r="O229" s="26" t="s">
        <v>100</v>
      </c>
      <c r="P229" s="25" t="s">
        <v>36</v>
      </c>
    </row>
    <row r="230" ht="19.5" customHeight="1" spans="1:16">
      <c r="A230" s="25">
        <v>224</v>
      </c>
      <c r="B230" s="35" t="s">
        <v>344</v>
      </c>
      <c r="C230" s="35" t="s">
        <v>352</v>
      </c>
      <c r="D230" s="35" t="s">
        <v>353</v>
      </c>
      <c r="E230" s="32">
        <v>0.192</v>
      </c>
      <c r="F230" s="32">
        <v>1.285</v>
      </c>
      <c r="G230" s="32">
        <v>1.093</v>
      </c>
      <c r="H230" s="42" t="s">
        <v>33</v>
      </c>
      <c r="I230" s="42">
        <v>5</v>
      </c>
      <c r="J230" s="42">
        <v>4</v>
      </c>
      <c r="K230" s="42" t="s">
        <v>33</v>
      </c>
      <c r="L230" s="42">
        <v>6.5</v>
      </c>
      <c r="M230" s="42">
        <v>5.5</v>
      </c>
      <c r="N230" s="35" t="s">
        <v>34</v>
      </c>
      <c r="O230" s="35" t="s">
        <v>39</v>
      </c>
      <c r="P230" s="25" t="s">
        <v>36</v>
      </c>
    </row>
    <row r="231" ht="19.5" customHeight="1" spans="1:16">
      <c r="A231" s="25">
        <v>225</v>
      </c>
      <c r="B231" s="35" t="s">
        <v>344</v>
      </c>
      <c r="C231" s="35" t="s">
        <v>354</v>
      </c>
      <c r="D231" s="35" t="s">
        <v>355</v>
      </c>
      <c r="E231" s="32">
        <v>0</v>
      </c>
      <c r="F231" s="32">
        <v>0.992</v>
      </c>
      <c r="G231" s="32">
        <v>0.992</v>
      </c>
      <c r="H231" s="42" t="s">
        <v>33</v>
      </c>
      <c r="I231" s="42">
        <v>4.5</v>
      </c>
      <c r="J231" s="42">
        <v>3.5</v>
      </c>
      <c r="K231" s="42" t="s">
        <v>33</v>
      </c>
      <c r="L231" s="42">
        <v>6.5</v>
      </c>
      <c r="M231" s="42">
        <v>5.5</v>
      </c>
      <c r="N231" s="35" t="s">
        <v>34</v>
      </c>
      <c r="O231" s="35" t="s">
        <v>39</v>
      </c>
      <c r="P231" s="25" t="s">
        <v>36</v>
      </c>
    </row>
    <row r="232" ht="19.5" customHeight="1" spans="1:16">
      <c r="A232" s="25">
        <v>226</v>
      </c>
      <c r="B232" s="35" t="s">
        <v>344</v>
      </c>
      <c r="C232" s="35" t="s">
        <v>356</v>
      </c>
      <c r="D232" s="35" t="s">
        <v>357</v>
      </c>
      <c r="E232" s="32">
        <v>0</v>
      </c>
      <c r="F232" s="32">
        <v>3.213</v>
      </c>
      <c r="G232" s="32">
        <v>3.213</v>
      </c>
      <c r="H232" s="42" t="s">
        <v>33</v>
      </c>
      <c r="I232" s="42">
        <v>6.5</v>
      </c>
      <c r="J232" s="42">
        <v>5.5</v>
      </c>
      <c r="K232" s="42" t="s">
        <v>33</v>
      </c>
      <c r="L232" s="42">
        <v>6.5</v>
      </c>
      <c r="M232" s="42">
        <v>5.5</v>
      </c>
      <c r="N232" s="35" t="s">
        <v>34</v>
      </c>
      <c r="O232" s="35" t="s">
        <v>39</v>
      </c>
      <c r="P232" s="25" t="s">
        <v>36</v>
      </c>
    </row>
    <row r="233" ht="19.5" customHeight="1" spans="1:16">
      <c r="A233" s="25">
        <v>227</v>
      </c>
      <c r="B233" s="35" t="s">
        <v>344</v>
      </c>
      <c r="C233" s="35" t="s">
        <v>358</v>
      </c>
      <c r="D233" s="35" t="s">
        <v>359</v>
      </c>
      <c r="E233" s="45">
        <v>0</v>
      </c>
      <c r="F233" s="46">
        <v>2.653</v>
      </c>
      <c r="G233" s="28">
        <f>F233-E233</f>
        <v>2.653</v>
      </c>
      <c r="H233" s="42" t="s">
        <v>33</v>
      </c>
      <c r="I233" s="42">
        <v>5.5</v>
      </c>
      <c r="J233" s="42">
        <v>3.5</v>
      </c>
      <c r="K233" s="42" t="s">
        <v>33</v>
      </c>
      <c r="L233" s="42">
        <v>6.5</v>
      </c>
      <c r="M233" s="42">
        <v>5.5</v>
      </c>
      <c r="N233" s="35" t="s">
        <v>34</v>
      </c>
      <c r="O233" s="26" t="s">
        <v>103</v>
      </c>
      <c r="P233" s="25" t="s">
        <v>36</v>
      </c>
    </row>
    <row r="234" ht="19.5" customHeight="1" spans="1:16">
      <c r="A234" s="25">
        <v>228</v>
      </c>
      <c r="B234" s="35" t="s">
        <v>344</v>
      </c>
      <c r="C234" s="35" t="s">
        <v>360</v>
      </c>
      <c r="D234" s="35" t="s">
        <v>361</v>
      </c>
      <c r="E234" s="45">
        <v>0</v>
      </c>
      <c r="F234" s="46">
        <v>0.318</v>
      </c>
      <c r="G234" s="32">
        <v>0.318</v>
      </c>
      <c r="H234" s="42" t="s">
        <v>33</v>
      </c>
      <c r="I234" s="42">
        <v>4</v>
      </c>
      <c r="J234" s="42">
        <v>3</v>
      </c>
      <c r="K234" s="42" t="s">
        <v>33</v>
      </c>
      <c r="L234" s="42">
        <v>6.5</v>
      </c>
      <c r="M234" s="42">
        <v>5.5</v>
      </c>
      <c r="N234" s="35" t="s">
        <v>34</v>
      </c>
      <c r="O234" s="35" t="s">
        <v>39</v>
      </c>
      <c r="P234" s="25" t="s">
        <v>36</v>
      </c>
    </row>
    <row r="235" ht="19.5" customHeight="1" spans="1:16">
      <c r="A235" s="25">
        <v>229</v>
      </c>
      <c r="B235" s="35" t="s">
        <v>344</v>
      </c>
      <c r="C235" s="35" t="s">
        <v>362</v>
      </c>
      <c r="D235" s="35" t="s">
        <v>77</v>
      </c>
      <c r="E235" s="32">
        <v>0.318</v>
      </c>
      <c r="F235" s="32">
        <v>1</v>
      </c>
      <c r="G235" s="32">
        <f>F235-E235</f>
        <v>0.682</v>
      </c>
      <c r="H235" s="42" t="s">
        <v>33</v>
      </c>
      <c r="I235" s="42">
        <v>4</v>
      </c>
      <c r="J235" s="42">
        <v>3</v>
      </c>
      <c r="K235" s="42" t="s">
        <v>33</v>
      </c>
      <c r="L235" s="42">
        <v>6.5</v>
      </c>
      <c r="M235" s="42">
        <v>5.5</v>
      </c>
      <c r="N235" s="35" t="s">
        <v>34</v>
      </c>
      <c r="O235" s="35" t="s">
        <v>39</v>
      </c>
      <c r="P235" s="25" t="s">
        <v>36</v>
      </c>
    </row>
    <row r="236" ht="19.5" customHeight="1" spans="1:16">
      <c r="A236" s="25">
        <v>230</v>
      </c>
      <c r="B236" s="27" t="s">
        <v>363</v>
      </c>
      <c r="C236" s="27" t="s">
        <v>364</v>
      </c>
      <c r="D236" s="27" t="s">
        <v>365</v>
      </c>
      <c r="E236" s="28">
        <v>0</v>
      </c>
      <c r="F236" s="28">
        <v>1.768</v>
      </c>
      <c r="G236" s="32">
        <v>1.768</v>
      </c>
      <c r="H236" s="29" t="s">
        <v>33</v>
      </c>
      <c r="I236" s="29">
        <v>6</v>
      </c>
      <c r="J236" s="29">
        <v>5</v>
      </c>
      <c r="K236" s="29" t="s">
        <v>33</v>
      </c>
      <c r="L236" s="29">
        <v>6.5</v>
      </c>
      <c r="M236" s="29">
        <v>5.5</v>
      </c>
      <c r="N236" s="25" t="s">
        <v>34</v>
      </c>
      <c r="O236" s="26" t="s">
        <v>103</v>
      </c>
      <c r="P236" s="25" t="s">
        <v>36</v>
      </c>
    </row>
    <row r="237" s="10" customFormat="1" ht="19.5" customHeight="1" spans="1:16">
      <c r="A237" s="25">
        <v>231</v>
      </c>
      <c r="B237" s="27" t="s">
        <v>363</v>
      </c>
      <c r="C237" s="27" t="s">
        <v>366</v>
      </c>
      <c r="D237" s="27" t="s">
        <v>367</v>
      </c>
      <c r="E237" s="28">
        <v>0</v>
      </c>
      <c r="F237" s="28">
        <v>1.509</v>
      </c>
      <c r="G237" s="32">
        <v>1.509</v>
      </c>
      <c r="H237" s="29" t="s">
        <v>33</v>
      </c>
      <c r="I237" s="29">
        <v>6</v>
      </c>
      <c r="J237" s="29">
        <v>5</v>
      </c>
      <c r="K237" s="29" t="s">
        <v>33</v>
      </c>
      <c r="L237" s="29">
        <v>6.5</v>
      </c>
      <c r="M237" s="29">
        <v>5.5</v>
      </c>
      <c r="N237" s="25" t="s">
        <v>34</v>
      </c>
      <c r="O237" s="26" t="s">
        <v>103</v>
      </c>
      <c r="P237" s="25" t="s">
        <v>36</v>
      </c>
    </row>
    <row r="238" s="10" customFormat="1" ht="19.5" customHeight="1" spans="1:16">
      <c r="A238" s="25">
        <v>232</v>
      </c>
      <c r="B238" s="27" t="s">
        <v>363</v>
      </c>
      <c r="C238" s="27" t="s">
        <v>368</v>
      </c>
      <c r="D238" s="27" t="s">
        <v>369</v>
      </c>
      <c r="E238" s="28">
        <v>0.3</v>
      </c>
      <c r="F238" s="28">
        <v>3.06</v>
      </c>
      <c r="G238" s="32">
        <v>2.76</v>
      </c>
      <c r="H238" s="29" t="s">
        <v>33</v>
      </c>
      <c r="I238" s="29">
        <v>4.5</v>
      </c>
      <c r="J238" s="29">
        <v>3.5</v>
      </c>
      <c r="K238" s="29" t="s">
        <v>33</v>
      </c>
      <c r="L238" s="29">
        <v>6.5</v>
      </c>
      <c r="M238" s="29">
        <v>5.5</v>
      </c>
      <c r="N238" s="25" t="s">
        <v>34</v>
      </c>
      <c r="O238" s="26" t="s">
        <v>103</v>
      </c>
      <c r="P238" s="25" t="s">
        <v>36</v>
      </c>
    </row>
    <row r="239" s="10" customFormat="1" ht="19.5" customHeight="1" spans="1:16">
      <c r="A239" s="25">
        <v>233</v>
      </c>
      <c r="B239" s="27" t="s">
        <v>363</v>
      </c>
      <c r="C239" s="27" t="s">
        <v>370</v>
      </c>
      <c r="D239" s="27" t="s">
        <v>371</v>
      </c>
      <c r="E239" s="28">
        <v>0</v>
      </c>
      <c r="F239" s="28">
        <v>2.231</v>
      </c>
      <c r="G239" s="28">
        <v>2.231</v>
      </c>
      <c r="H239" s="29" t="s">
        <v>33</v>
      </c>
      <c r="I239" s="29">
        <v>5.5</v>
      </c>
      <c r="J239" s="29">
        <v>4.5</v>
      </c>
      <c r="K239" s="29" t="s">
        <v>33</v>
      </c>
      <c r="L239" s="29">
        <v>5.5</v>
      </c>
      <c r="M239" s="29">
        <v>4.5</v>
      </c>
      <c r="N239" s="25" t="s">
        <v>34</v>
      </c>
      <c r="O239" s="26" t="s">
        <v>103</v>
      </c>
      <c r="P239" s="25" t="s">
        <v>36</v>
      </c>
    </row>
    <row r="240" ht="19.5" customHeight="1" spans="1:16">
      <c r="A240" s="25">
        <v>234</v>
      </c>
      <c r="B240" s="27" t="s">
        <v>363</v>
      </c>
      <c r="C240" s="27" t="s">
        <v>372</v>
      </c>
      <c r="D240" s="27" t="s">
        <v>373</v>
      </c>
      <c r="E240" s="28">
        <v>0</v>
      </c>
      <c r="F240" s="28">
        <v>0.954</v>
      </c>
      <c r="G240" s="28">
        <v>0.954</v>
      </c>
      <c r="H240" s="29" t="s">
        <v>33</v>
      </c>
      <c r="I240" s="29">
        <v>5.5</v>
      </c>
      <c r="J240" s="29">
        <v>4.5</v>
      </c>
      <c r="K240" s="29" t="s">
        <v>33</v>
      </c>
      <c r="L240" s="29">
        <v>5.5</v>
      </c>
      <c r="M240" s="29">
        <v>4.5</v>
      </c>
      <c r="N240" s="25" t="s">
        <v>34</v>
      </c>
      <c r="O240" s="26" t="s">
        <v>103</v>
      </c>
      <c r="P240" s="25" t="s">
        <v>36</v>
      </c>
    </row>
    <row r="241" ht="19.5" customHeight="1" spans="1:16">
      <c r="A241" s="25">
        <v>235</v>
      </c>
      <c r="B241" s="27" t="s">
        <v>363</v>
      </c>
      <c r="C241" s="27" t="s">
        <v>374</v>
      </c>
      <c r="D241" s="27" t="s">
        <v>375</v>
      </c>
      <c r="E241" s="28">
        <v>0</v>
      </c>
      <c r="F241" s="28">
        <v>0.479</v>
      </c>
      <c r="G241" s="28">
        <v>0.479</v>
      </c>
      <c r="H241" s="29" t="s">
        <v>33</v>
      </c>
      <c r="I241" s="29">
        <v>5.5</v>
      </c>
      <c r="J241" s="29">
        <v>4.5</v>
      </c>
      <c r="K241" s="29" t="s">
        <v>33</v>
      </c>
      <c r="L241" s="29">
        <v>6.5</v>
      </c>
      <c r="M241" s="29">
        <v>5.5</v>
      </c>
      <c r="N241" s="25" t="s">
        <v>34</v>
      </c>
      <c r="O241" s="26" t="s">
        <v>103</v>
      </c>
      <c r="P241" s="25" t="s">
        <v>36</v>
      </c>
    </row>
    <row r="242" ht="19.5" customHeight="1" spans="1:16">
      <c r="A242" s="25">
        <v>236</v>
      </c>
      <c r="B242" s="27" t="s">
        <v>363</v>
      </c>
      <c r="C242" s="27" t="s">
        <v>376</v>
      </c>
      <c r="D242" s="27" t="s">
        <v>77</v>
      </c>
      <c r="E242" s="28">
        <v>0</v>
      </c>
      <c r="F242" s="28">
        <v>0.489</v>
      </c>
      <c r="G242" s="28">
        <v>0.489</v>
      </c>
      <c r="H242" s="29" t="s">
        <v>33</v>
      </c>
      <c r="I242" s="29">
        <v>5.5</v>
      </c>
      <c r="J242" s="29">
        <v>4.5</v>
      </c>
      <c r="K242" s="29" t="s">
        <v>33</v>
      </c>
      <c r="L242" s="29">
        <v>6.5</v>
      </c>
      <c r="M242" s="29">
        <v>5.5</v>
      </c>
      <c r="N242" s="25" t="s">
        <v>34</v>
      </c>
      <c r="O242" s="26" t="s">
        <v>103</v>
      </c>
      <c r="P242" s="25" t="s">
        <v>36</v>
      </c>
    </row>
    <row r="243" ht="19.5" customHeight="1" spans="1:16">
      <c r="A243" s="25">
        <v>237</v>
      </c>
      <c r="B243" s="27" t="s">
        <v>363</v>
      </c>
      <c r="C243" s="27" t="s">
        <v>377</v>
      </c>
      <c r="D243" s="27" t="s">
        <v>378</v>
      </c>
      <c r="E243" s="28">
        <v>0</v>
      </c>
      <c r="F243" s="28">
        <v>0.489</v>
      </c>
      <c r="G243" s="28">
        <v>0.489</v>
      </c>
      <c r="H243" s="29" t="s">
        <v>33</v>
      </c>
      <c r="I243" s="29">
        <v>5.5</v>
      </c>
      <c r="J243" s="29">
        <v>4.5</v>
      </c>
      <c r="K243" s="29" t="s">
        <v>33</v>
      </c>
      <c r="L243" s="29">
        <v>6.5</v>
      </c>
      <c r="M243" s="29">
        <v>5.5</v>
      </c>
      <c r="N243" s="25" t="s">
        <v>34</v>
      </c>
      <c r="O243" s="26" t="s">
        <v>103</v>
      </c>
      <c r="P243" s="25" t="s">
        <v>36</v>
      </c>
    </row>
    <row r="244" ht="30" customHeight="1" spans="1:16">
      <c r="A244" s="25">
        <v>238</v>
      </c>
      <c r="B244" s="27" t="s">
        <v>363</v>
      </c>
      <c r="C244" s="27" t="s">
        <v>379</v>
      </c>
      <c r="D244" s="27" t="s">
        <v>380</v>
      </c>
      <c r="E244" s="28">
        <v>0</v>
      </c>
      <c r="F244" s="28">
        <v>1.264</v>
      </c>
      <c r="G244" s="32">
        <f>F244-E244</f>
        <v>1.264</v>
      </c>
      <c r="H244" s="29" t="s">
        <v>33</v>
      </c>
      <c r="I244" s="29">
        <v>4.5</v>
      </c>
      <c r="J244" s="29">
        <v>3.5</v>
      </c>
      <c r="K244" s="29" t="s">
        <v>33</v>
      </c>
      <c r="L244" s="29">
        <v>5.5</v>
      </c>
      <c r="M244" s="29">
        <v>4.5</v>
      </c>
      <c r="N244" s="25" t="s">
        <v>34</v>
      </c>
      <c r="O244" s="35" t="s">
        <v>381</v>
      </c>
      <c r="P244" s="25" t="s">
        <v>36</v>
      </c>
    </row>
    <row r="245" ht="19.5" customHeight="1" spans="1:16">
      <c r="A245" s="25">
        <v>239</v>
      </c>
      <c r="B245" s="27" t="s">
        <v>382</v>
      </c>
      <c r="C245" s="25" t="s">
        <v>312</v>
      </c>
      <c r="D245" s="25" t="s">
        <v>383</v>
      </c>
      <c r="E245" s="28">
        <v>0</v>
      </c>
      <c r="F245" s="28">
        <v>0.429</v>
      </c>
      <c r="G245" s="32">
        <f>F245-E245</f>
        <v>0.429</v>
      </c>
      <c r="H245" s="29" t="s">
        <v>33</v>
      </c>
      <c r="I245" s="29">
        <v>12</v>
      </c>
      <c r="J245" s="29">
        <v>9</v>
      </c>
      <c r="K245" s="29" t="s">
        <v>33</v>
      </c>
      <c r="L245" s="29">
        <v>12</v>
      </c>
      <c r="M245" s="29">
        <v>9</v>
      </c>
      <c r="N245" s="25" t="s">
        <v>34</v>
      </c>
      <c r="O245" s="35" t="s">
        <v>39</v>
      </c>
      <c r="P245" s="25" t="s">
        <v>36</v>
      </c>
    </row>
    <row r="246" ht="19.5" customHeight="1" spans="1:16">
      <c r="A246" s="25">
        <v>240</v>
      </c>
      <c r="B246" s="27" t="s">
        <v>382</v>
      </c>
      <c r="C246" s="27" t="s">
        <v>384</v>
      </c>
      <c r="D246" s="27" t="s">
        <v>385</v>
      </c>
      <c r="E246" s="28">
        <v>2.485</v>
      </c>
      <c r="F246" s="28">
        <v>4.742</v>
      </c>
      <c r="G246" s="32">
        <f>F246-E246</f>
        <v>2.257</v>
      </c>
      <c r="H246" s="29" t="s">
        <v>33</v>
      </c>
      <c r="I246" s="29">
        <v>4.5</v>
      </c>
      <c r="J246" s="29">
        <v>3.5</v>
      </c>
      <c r="K246" s="29" t="s">
        <v>33</v>
      </c>
      <c r="L246" s="29">
        <v>6.5</v>
      </c>
      <c r="M246" s="29">
        <v>5.5</v>
      </c>
      <c r="N246" s="25" t="s">
        <v>34</v>
      </c>
      <c r="O246" s="35" t="s">
        <v>39</v>
      </c>
      <c r="P246" s="25" t="s">
        <v>36</v>
      </c>
    </row>
    <row r="247" s="10" customFormat="1" ht="19.5" customHeight="1" spans="1:16">
      <c r="A247" s="25">
        <v>241</v>
      </c>
      <c r="B247" s="27" t="s">
        <v>363</v>
      </c>
      <c r="C247" s="48" t="s">
        <v>386</v>
      </c>
      <c r="D247" s="25" t="s">
        <v>387</v>
      </c>
      <c r="E247" s="28">
        <v>0</v>
      </c>
      <c r="F247" s="30">
        <v>0.336</v>
      </c>
      <c r="G247" s="28">
        <f>F247-E247</f>
        <v>0.336</v>
      </c>
      <c r="H247" s="29" t="s">
        <v>33</v>
      </c>
      <c r="I247" s="29">
        <v>4.5</v>
      </c>
      <c r="J247" s="29">
        <v>3.5</v>
      </c>
      <c r="K247" s="29" t="s">
        <v>33</v>
      </c>
      <c r="L247" s="29">
        <v>6.5</v>
      </c>
      <c r="M247" s="29">
        <v>5.5</v>
      </c>
      <c r="N247" s="25" t="s">
        <v>34</v>
      </c>
      <c r="O247" s="26" t="s">
        <v>103</v>
      </c>
      <c r="P247" s="25" t="s">
        <v>36</v>
      </c>
    </row>
  </sheetData>
  <mergeCells count="20">
    <mergeCell ref="A1:P1"/>
    <mergeCell ref="H2:M2"/>
    <mergeCell ref="H3:J3"/>
    <mergeCell ref="K3:M3"/>
    <mergeCell ref="A6:F6"/>
    <mergeCell ref="A2:A5"/>
    <mergeCell ref="B2:B5"/>
    <mergeCell ref="C2:C5"/>
    <mergeCell ref="D2:D5"/>
    <mergeCell ref="E2:E5"/>
    <mergeCell ref="F2:F5"/>
    <mergeCell ref="G2:G5"/>
    <mergeCell ref="H4:H5"/>
    <mergeCell ref="I4:I5"/>
    <mergeCell ref="J4:J5"/>
    <mergeCell ref="K4:K5"/>
    <mergeCell ref="L4:L5"/>
    <mergeCell ref="M4:M5"/>
    <mergeCell ref="N2:N5"/>
    <mergeCell ref="O2:P5"/>
  </mergeCells>
  <conditionalFormatting sqref="F9">
    <cfRule type="duplicateValues" dxfId="0" priority="38" stopIfTrue="1"/>
  </conditionalFormatting>
  <conditionalFormatting sqref="G44">
    <cfRule type="duplicateValues" dxfId="0" priority="37" stopIfTrue="1"/>
  </conditionalFormatting>
  <conditionalFormatting sqref="G56">
    <cfRule type="duplicateValues" dxfId="0" priority="35" stopIfTrue="1"/>
  </conditionalFormatting>
  <conditionalFormatting sqref="G57">
    <cfRule type="duplicateValues" dxfId="0" priority="34" stopIfTrue="1"/>
  </conditionalFormatting>
  <conditionalFormatting sqref="G98">
    <cfRule type="duplicateValues" dxfId="0" priority="29" stopIfTrue="1"/>
  </conditionalFormatting>
  <conditionalFormatting sqref="G122">
    <cfRule type="duplicateValues" dxfId="0" priority="26" stopIfTrue="1"/>
  </conditionalFormatting>
  <conditionalFormatting sqref="G141">
    <cfRule type="duplicateValues" dxfId="0" priority="21" stopIfTrue="1"/>
  </conditionalFormatting>
  <conditionalFormatting sqref="G143">
    <cfRule type="duplicateValues" dxfId="0" priority="19" stopIfTrue="1"/>
  </conditionalFormatting>
  <conditionalFormatting sqref="G144">
    <cfRule type="duplicateValues" dxfId="0" priority="18" stopIfTrue="1"/>
  </conditionalFormatting>
  <conditionalFormatting sqref="G149">
    <cfRule type="duplicateValues" dxfId="0" priority="17" stopIfTrue="1"/>
  </conditionalFormatting>
  <conditionalFormatting sqref="G160">
    <cfRule type="duplicateValues" dxfId="0" priority="16" stopIfTrue="1"/>
  </conditionalFormatting>
  <conditionalFormatting sqref="G161">
    <cfRule type="duplicateValues" dxfId="0" priority="39" stopIfTrue="1"/>
  </conditionalFormatting>
  <conditionalFormatting sqref="G179">
    <cfRule type="duplicateValues" dxfId="0" priority="14" stopIfTrue="1"/>
  </conditionalFormatting>
  <conditionalFormatting sqref="F188">
    <cfRule type="duplicateValues" dxfId="0" priority="12" stopIfTrue="1"/>
  </conditionalFormatting>
  <conditionalFormatting sqref="G210">
    <cfRule type="duplicateValues" dxfId="0" priority="11" stopIfTrue="1"/>
  </conditionalFormatting>
  <conditionalFormatting sqref="G212">
    <cfRule type="duplicateValues" dxfId="0" priority="9" stopIfTrue="1"/>
  </conditionalFormatting>
  <conditionalFormatting sqref="G213">
    <cfRule type="duplicateValues" dxfId="0" priority="8" stopIfTrue="1"/>
  </conditionalFormatting>
  <conditionalFormatting sqref="G214">
    <cfRule type="duplicateValues" dxfId="0" priority="7" stopIfTrue="1"/>
  </conditionalFormatting>
  <conditionalFormatting sqref="G217">
    <cfRule type="duplicateValues" dxfId="0" priority="4" stopIfTrue="1"/>
  </conditionalFormatting>
  <conditionalFormatting sqref="F245">
    <cfRule type="duplicateValues" dxfId="0" priority="1" stopIfTrue="1"/>
  </conditionalFormatting>
  <conditionalFormatting sqref="G54:G55">
    <cfRule type="duplicateValues" dxfId="0" priority="36" stopIfTrue="1"/>
  </conditionalFormatting>
  <conditionalFormatting sqref="G58:G59">
    <cfRule type="duplicateValues" dxfId="0" priority="33" stopIfTrue="1"/>
  </conditionalFormatting>
  <conditionalFormatting sqref="G83:G84">
    <cfRule type="duplicateValues" dxfId="0" priority="30" stopIfTrue="1"/>
  </conditionalFormatting>
  <conditionalFormatting sqref="G112:G113">
    <cfRule type="duplicateValues" dxfId="0" priority="28" stopIfTrue="1"/>
  </conditionalFormatting>
  <conditionalFormatting sqref="G114:G116">
    <cfRule type="duplicateValues" dxfId="0" priority="27" stopIfTrue="1"/>
  </conditionalFormatting>
  <conditionalFormatting sqref="G135:G136">
    <cfRule type="duplicateValues" dxfId="0" priority="24" stopIfTrue="1"/>
  </conditionalFormatting>
  <conditionalFormatting sqref="G137:G138">
    <cfRule type="duplicateValues" dxfId="0" priority="23" stopIfTrue="1"/>
  </conditionalFormatting>
  <conditionalFormatting sqref="G139:G140">
    <cfRule type="duplicateValues" dxfId="0" priority="22" stopIfTrue="1"/>
  </conditionalFormatting>
  <conditionalFormatting sqref="G180:G181">
    <cfRule type="duplicateValues" dxfId="0" priority="13" stopIfTrue="1"/>
  </conditionalFormatting>
  <conditionalFormatting sqref="G215:G216">
    <cfRule type="duplicateValues" dxfId="0" priority="5" stopIfTrue="1"/>
  </conditionalFormatting>
  <conditionalFormatting sqref="F218 F223:F224">
    <cfRule type="duplicateValues" dxfId="0" priority="3" stopIfTrue="1"/>
  </conditionalFormatting>
  <pageMargins left="0.751388888888889" right="0.751388888888889" top="1" bottom="1" header="0.5" footer="0.5"/>
  <pageSetup paperSize="9" scale="7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N17" sqref="N17"/>
    </sheetView>
  </sheetViews>
  <sheetFormatPr defaultColWidth="9" defaultRowHeight="13.5"/>
  <cols>
    <col min="1" max="1" width="9" style="1"/>
    <col min="2" max="2" width="24.625" style="1" customWidth="1"/>
    <col min="3" max="6" width="9" style="1"/>
    <col min="7" max="7" width="21.375" style="1" customWidth="1"/>
    <col min="8" max="8" width="12.625" style="1"/>
    <col min="9" max="16384" width="9" style="1"/>
  </cols>
  <sheetData>
    <row r="1" ht="29.1" customHeight="1" spans="1:1">
      <c r="A1" s="1" t="s">
        <v>388</v>
      </c>
    </row>
    <row r="2" ht="21.95" customHeight="1" spans="1:9">
      <c r="A2" s="2" t="s">
        <v>389</v>
      </c>
      <c r="B2" s="2"/>
      <c r="C2" s="2"/>
      <c r="D2" s="2"/>
      <c r="E2" s="2"/>
      <c r="F2" s="2" t="s">
        <v>390</v>
      </c>
      <c r="G2" s="2"/>
      <c r="H2" s="2"/>
      <c r="I2" s="2"/>
    </row>
    <row r="3" ht="21" customHeight="1" spans="1:9">
      <c r="A3" s="2" t="s">
        <v>1</v>
      </c>
      <c r="B3" s="2" t="s">
        <v>16</v>
      </c>
      <c r="C3" s="2" t="s">
        <v>21</v>
      </c>
      <c r="D3" s="2" t="s">
        <v>8</v>
      </c>
      <c r="E3" s="2"/>
      <c r="F3" s="2" t="s">
        <v>1</v>
      </c>
      <c r="G3" s="2" t="s">
        <v>16</v>
      </c>
      <c r="H3" s="2" t="s">
        <v>21</v>
      </c>
      <c r="I3" s="2" t="s">
        <v>8</v>
      </c>
    </row>
    <row r="4" ht="21" customHeight="1" spans="1:9">
      <c r="A4" s="2"/>
      <c r="B4" s="2"/>
      <c r="C4" s="2">
        <f>SUM(C5:C17)</f>
        <v>231.989</v>
      </c>
      <c r="D4" s="2"/>
      <c r="E4" s="2"/>
      <c r="F4" s="2"/>
      <c r="G4" s="2"/>
      <c r="H4" s="2">
        <f>SUM(H5:H14)</f>
        <v>232.728</v>
      </c>
      <c r="I4" s="2"/>
    </row>
    <row r="5" ht="21" customHeight="1" spans="1:9">
      <c r="A5" s="2"/>
      <c r="B5" s="9" t="s">
        <v>391</v>
      </c>
      <c r="C5" s="9">
        <v>8.941</v>
      </c>
      <c r="D5" s="2"/>
      <c r="E5" s="2"/>
      <c r="F5" s="2"/>
      <c r="G5" s="2" t="s">
        <v>392</v>
      </c>
      <c r="H5" s="2">
        <v>11.493</v>
      </c>
      <c r="I5" s="2"/>
    </row>
    <row r="6" ht="21" customHeight="1" spans="1:13">
      <c r="A6" s="2"/>
      <c r="B6" s="9" t="s">
        <v>393</v>
      </c>
      <c r="C6" s="9">
        <v>30.598</v>
      </c>
      <c r="D6" s="2"/>
      <c r="E6" s="2"/>
      <c r="F6" s="2"/>
      <c r="G6" s="2" t="s">
        <v>394</v>
      </c>
      <c r="H6" s="2">
        <v>3.1</v>
      </c>
      <c r="I6" s="2"/>
      <c r="L6" s="9" t="s">
        <v>391</v>
      </c>
      <c r="M6" s="9">
        <v>8.941</v>
      </c>
    </row>
    <row r="7" ht="21" customHeight="1" spans="1:13">
      <c r="A7" s="2"/>
      <c r="B7" s="9" t="s">
        <v>395</v>
      </c>
      <c r="C7" s="9">
        <v>18.711</v>
      </c>
      <c r="D7" s="2"/>
      <c r="E7" s="2"/>
      <c r="F7" s="2"/>
      <c r="G7" s="9" t="s">
        <v>396</v>
      </c>
      <c r="H7" s="9">
        <v>19.971</v>
      </c>
      <c r="I7" s="2"/>
      <c r="L7" s="9" t="s">
        <v>397</v>
      </c>
      <c r="M7" s="9">
        <v>15.237</v>
      </c>
    </row>
    <row r="8" ht="21" customHeight="1" spans="1:13">
      <c r="A8" s="2"/>
      <c r="B8" s="9" t="s">
        <v>397</v>
      </c>
      <c r="C8" s="9">
        <v>15.237</v>
      </c>
      <c r="D8" s="2"/>
      <c r="E8" s="2"/>
      <c r="F8" s="2"/>
      <c r="G8" s="2" t="s">
        <v>398</v>
      </c>
      <c r="H8" s="2">
        <v>34.776</v>
      </c>
      <c r="I8" s="2"/>
      <c r="L8" s="2" t="s">
        <v>399</v>
      </c>
      <c r="M8" s="2">
        <v>24.234</v>
      </c>
    </row>
    <row r="9" ht="21" customHeight="1" spans="1:13">
      <c r="A9" s="2"/>
      <c r="B9" s="2" t="s">
        <v>400</v>
      </c>
      <c r="C9" s="2">
        <v>17.483</v>
      </c>
      <c r="D9" s="2"/>
      <c r="E9" s="2"/>
      <c r="F9" s="2"/>
      <c r="G9" s="2" t="s">
        <v>401</v>
      </c>
      <c r="H9" s="2">
        <v>5.92</v>
      </c>
      <c r="I9" s="2"/>
      <c r="L9" s="9" t="s">
        <v>395</v>
      </c>
      <c r="M9" s="9">
        <v>18.711</v>
      </c>
    </row>
    <row r="10" ht="21" customHeight="1" spans="1:9">
      <c r="A10" s="2"/>
      <c r="B10" s="2" t="s">
        <v>402</v>
      </c>
      <c r="C10" s="2">
        <v>2.9</v>
      </c>
      <c r="D10" s="2"/>
      <c r="E10" s="2"/>
      <c r="F10" s="2"/>
      <c r="G10" s="2" t="s">
        <v>403</v>
      </c>
      <c r="H10" s="2">
        <v>12.454</v>
      </c>
      <c r="I10" s="2"/>
    </row>
    <row r="11" ht="21" customHeight="1" spans="1:9">
      <c r="A11" s="2"/>
      <c r="B11" s="2" t="s">
        <v>404</v>
      </c>
      <c r="C11" s="2">
        <v>15.365</v>
      </c>
      <c r="D11" s="2"/>
      <c r="E11" s="2"/>
      <c r="F11" s="2"/>
      <c r="G11" s="9" t="s">
        <v>405</v>
      </c>
      <c r="H11" s="9">
        <v>67.015</v>
      </c>
      <c r="I11" s="2"/>
    </row>
    <row r="12" ht="21" customHeight="1" spans="1:9">
      <c r="A12" s="2"/>
      <c r="B12" s="2" t="s">
        <v>406</v>
      </c>
      <c r="C12" s="2">
        <v>53.714</v>
      </c>
      <c r="D12" s="2"/>
      <c r="E12" s="2"/>
      <c r="F12" s="2"/>
      <c r="G12" s="2" t="s">
        <v>407</v>
      </c>
      <c r="H12" s="2">
        <v>53.139</v>
      </c>
      <c r="I12" s="2"/>
    </row>
    <row r="13" ht="21" customHeight="1" spans="1:13">
      <c r="A13" s="2"/>
      <c r="B13" s="2" t="s">
        <v>408</v>
      </c>
      <c r="C13" s="2">
        <v>1.902</v>
      </c>
      <c r="D13" s="2"/>
      <c r="E13" s="2"/>
      <c r="F13" s="2"/>
      <c r="G13" s="2" t="s">
        <v>409</v>
      </c>
      <c r="H13" s="2">
        <v>24.86</v>
      </c>
      <c r="I13" s="2"/>
      <c r="L13" s="2" t="s">
        <v>403</v>
      </c>
      <c r="M13" s="2">
        <v>22.167</v>
      </c>
    </row>
    <row r="14" ht="21" customHeight="1" spans="1:9">
      <c r="A14" s="2"/>
      <c r="B14" s="2" t="s">
        <v>410</v>
      </c>
      <c r="C14" s="2">
        <v>12.262</v>
      </c>
      <c r="D14" s="2"/>
      <c r="E14" s="2"/>
      <c r="F14" s="2"/>
      <c r="G14" s="2"/>
      <c r="H14" s="2"/>
      <c r="I14" s="2"/>
    </row>
    <row r="15" ht="21" customHeight="1" spans="1:9">
      <c r="A15" s="2"/>
      <c r="B15" s="2" t="s">
        <v>411</v>
      </c>
      <c r="C15" s="2">
        <v>8.475</v>
      </c>
      <c r="D15" s="2"/>
      <c r="E15" s="2"/>
      <c r="F15" s="2"/>
      <c r="G15" s="2"/>
      <c r="H15" s="2"/>
      <c r="I15" s="2"/>
    </row>
    <row r="16" ht="21" customHeight="1" spans="1:9">
      <c r="A16" s="2"/>
      <c r="B16" s="2" t="s">
        <v>399</v>
      </c>
      <c r="C16" s="2">
        <v>24.234</v>
      </c>
      <c r="D16" s="2"/>
      <c r="E16" s="2"/>
      <c r="F16" s="2"/>
      <c r="G16" s="2"/>
      <c r="H16" s="2"/>
      <c r="I16" s="2"/>
    </row>
    <row r="17" ht="21" customHeight="1" spans="1:9">
      <c r="A17" s="2"/>
      <c r="B17" s="2" t="s">
        <v>403</v>
      </c>
      <c r="C17" s="2">
        <v>22.167</v>
      </c>
      <c r="D17" s="2"/>
      <c r="E17" s="2"/>
      <c r="F17" s="2"/>
      <c r="G17" s="2"/>
      <c r="H17" s="2"/>
      <c r="I17" s="2"/>
    </row>
    <row r="18" ht="21" customHeight="1" spans="1:9">
      <c r="A18" s="3" t="s">
        <v>412</v>
      </c>
      <c r="B18" s="4"/>
      <c r="C18" s="4"/>
      <c r="D18" s="4"/>
      <c r="E18" s="4"/>
      <c r="F18" s="4"/>
      <c r="G18" s="4"/>
      <c r="H18" s="4"/>
      <c r="I18" s="8"/>
    </row>
    <row r="19" ht="21" customHeight="1" spans="1:9">
      <c r="A19" s="2"/>
      <c r="B19" s="2"/>
      <c r="C19" s="2">
        <f>SUM(C20:C26)</f>
        <v>60.481</v>
      </c>
      <c r="D19" s="2"/>
      <c r="E19" s="2"/>
      <c r="F19" s="2"/>
      <c r="G19" s="2"/>
      <c r="H19" s="2">
        <f>SUM(H20:H26)</f>
        <v>89.529</v>
      </c>
      <c r="I19" s="2"/>
    </row>
    <row r="20" ht="21" customHeight="1" spans="1:9">
      <c r="A20" s="2"/>
      <c r="B20" s="9" t="s">
        <v>391</v>
      </c>
      <c r="C20" s="9">
        <v>8.941</v>
      </c>
      <c r="D20" s="2"/>
      <c r="E20" s="2"/>
      <c r="F20" s="2"/>
      <c r="G20" s="9" t="s">
        <v>396</v>
      </c>
      <c r="H20" s="9">
        <v>19.971</v>
      </c>
      <c r="I20" s="2"/>
    </row>
    <row r="21" ht="21" customHeight="1" spans="1:9">
      <c r="A21" s="2"/>
      <c r="B21" s="9" t="s">
        <v>393</v>
      </c>
      <c r="C21" s="9">
        <v>30.598</v>
      </c>
      <c r="D21" s="2"/>
      <c r="E21" s="2"/>
      <c r="F21" s="2"/>
      <c r="G21" s="9" t="s">
        <v>405</v>
      </c>
      <c r="H21" s="9">
        <f>67.015-1.552</f>
        <v>65.463</v>
      </c>
      <c r="I21" s="2"/>
    </row>
    <row r="22" ht="21" customHeight="1" spans="1:9">
      <c r="A22" s="2"/>
      <c r="B22" s="9" t="s">
        <v>395</v>
      </c>
      <c r="C22" s="9">
        <v>18.711</v>
      </c>
      <c r="D22" s="2"/>
      <c r="E22" s="2"/>
      <c r="F22" s="2"/>
      <c r="G22" s="2"/>
      <c r="H22" s="2"/>
      <c r="I22" s="2"/>
    </row>
    <row r="23" ht="21" customHeight="1" spans="1:9">
      <c r="A23" s="2"/>
      <c r="B23" s="2"/>
      <c r="C23" s="2"/>
      <c r="D23" s="2"/>
      <c r="E23" s="2"/>
      <c r="F23" s="2"/>
      <c r="G23" s="2" t="s">
        <v>403</v>
      </c>
      <c r="H23" s="2">
        <v>2.543</v>
      </c>
      <c r="I23" s="2" t="s">
        <v>413</v>
      </c>
    </row>
    <row r="24" ht="21" customHeight="1" spans="1:9">
      <c r="A24" s="2"/>
      <c r="B24" s="2" t="s">
        <v>404</v>
      </c>
      <c r="C24" s="2">
        <v>2.231</v>
      </c>
      <c r="D24" s="2" t="s">
        <v>414</v>
      </c>
      <c r="E24" s="2"/>
      <c r="F24" s="2"/>
      <c r="G24" s="2" t="s">
        <v>405</v>
      </c>
      <c r="H24" s="2">
        <v>1.552</v>
      </c>
      <c r="I24" s="2" t="s">
        <v>415</v>
      </c>
    </row>
    <row r="25" ht="21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1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1" customHeight="1" spans="1:9">
      <c r="A27" s="2"/>
      <c r="B27" s="2"/>
      <c r="C27" s="7">
        <f>C19/C4</f>
        <v>0.260706326593071</v>
      </c>
      <c r="D27" s="2"/>
      <c r="E27" s="2"/>
      <c r="F27" s="2"/>
      <c r="G27" s="2"/>
      <c r="H27" s="2">
        <f>H19/H4</f>
        <v>0.384693719707126</v>
      </c>
      <c r="I27" s="2"/>
    </row>
  </sheetData>
  <mergeCells count="4">
    <mergeCell ref="A1:I1"/>
    <mergeCell ref="A2:D2"/>
    <mergeCell ref="F2:I2"/>
    <mergeCell ref="A18:I1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L14" sqref="L14"/>
    </sheetView>
  </sheetViews>
  <sheetFormatPr defaultColWidth="9" defaultRowHeight="13.5"/>
  <cols>
    <col min="1" max="1" width="9" style="1"/>
    <col min="2" max="2" width="24.625" style="1" customWidth="1"/>
    <col min="3" max="5" width="9" style="1"/>
    <col min="6" max="6" width="10.5" style="1" customWidth="1"/>
    <col min="7" max="7" width="21.375" style="1" customWidth="1"/>
    <col min="8" max="8" width="12.625" style="1"/>
    <col min="9" max="16384" width="9" style="1"/>
  </cols>
  <sheetData>
    <row r="1" ht="24" customHeight="1" spans="1:1">
      <c r="A1" s="1" t="s">
        <v>388</v>
      </c>
    </row>
    <row r="2" ht="15" customHeight="1" spans="1:9">
      <c r="A2" s="2" t="s">
        <v>389</v>
      </c>
      <c r="B2" s="2"/>
      <c r="C2" s="2"/>
      <c r="D2" s="2"/>
      <c r="E2" s="2"/>
      <c r="F2" s="2" t="s">
        <v>390</v>
      </c>
      <c r="G2" s="2"/>
      <c r="H2" s="2"/>
      <c r="I2" s="2"/>
    </row>
    <row r="3" ht="15" customHeight="1" spans="1:9">
      <c r="A3" s="2" t="s">
        <v>1</v>
      </c>
      <c r="B3" s="2" t="s">
        <v>16</v>
      </c>
      <c r="C3" s="2" t="s">
        <v>21</v>
      </c>
      <c r="D3" s="2" t="s">
        <v>8</v>
      </c>
      <c r="E3" s="2"/>
      <c r="F3" s="2" t="s">
        <v>1</v>
      </c>
      <c r="G3" s="2" t="s">
        <v>16</v>
      </c>
      <c r="H3" s="2" t="s">
        <v>21</v>
      </c>
      <c r="I3" s="2" t="s">
        <v>8</v>
      </c>
    </row>
    <row r="4" ht="15" customHeight="1" spans="1:9">
      <c r="A4" s="2"/>
      <c r="B4" s="2"/>
      <c r="C4" s="2">
        <f>SUM(C5:C17)</f>
        <v>233.272</v>
      </c>
      <c r="D4" s="2"/>
      <c r="E4" s="2"/>
      <c r="F4" s="2"/>
      <c r="G4" s="2"/>
      <c r="H4" s="2">
        <f>SUM(H5:H14)</f>
        <v>235.755</v>
      </c>
      <c r="I4" s="2"/>
    </row>
    <row r="5" ht="15" customHeight="1" spans="1:9">
      <c r="A5" s="2"/>
      <c r="B5" s="2" t="s">
        <v>391</v>
      </c>
      <c r="C5" s="2">
        <v>8.941</v>
      </c>
      <c r="D5" s="2"/>
      <c r="E5" s="2"/>
      <c r="F5" s="2"/>
      <c r="G5" s="2" t="s">
        <v>392</v>
      </c>
      <c r="H5" s="2">
        <v>11.493</v>
      </c>
      <c r="I5" s="2"/>
    </row>
    <row r="6" ht="15" customHeight="1" spans="1:9">
      <c r="A6" s="2"/>
      <c r="B6" s="2" t="s">
        <v>393</v>
      </c>
      <c r="C6" s="2">
        <v>30.598</v>
      </c>
      <c r="D6" s="2"/>
      <c r="E6" s="2"/>
      <c r="F6" s="2"/>
      <c r="G6" s="2" t="s">
        <v>394</v>
      </c>
      <c r="H6" s="2">
        <v>3.1</v>
      </c>
      <c r="I6" s="2"/>
    </row>
    <row r="7" ht="15" customHeight="1" spans="1:9">
      <c r="A7" s="2"/>
      <c r="B7" s="2" t="s">
        <v>395</v>
      </c>
      <c r="C7" s="2">
        <v>18.711</v>
      </c>
      <c r="D7" s="2"/>
      <c r="E7" s="2"/>
      <c r="F7" s="2"/>
      <c r="G7" s="2" t="s">
        <v>396</v>
      </c>
      <c r="H7" s="2">
        <v>19.971</v>
      </c>
      <c r="I7" s="2"/>
    </row>
    <row r="8" ht="15" customHeight="1" spans="1:9">
      <c r="A8" s="2"/>
      <c r="B8" s="2" t="s">
        <v>397</v>
      </c>
      <c r="C8" s="2">
        <v>15.237</v>
      </c>
      <c r="D8" s="2"/>
      <c r="E8" s="2"/>
      <c r="F8" s="2"/>
      <c r="G8" s="2" t="s">
        <v>398</v>
      </c>
      <c r="H8" s="2">
        <v>37.803</v>
      </c>
      <c r="I8" s="2"/>
    </row>
    <row r="9" ht="15" customHeight="1" spans="1:9">
      <c r="A9" s="2"/>
      <c r="B9" s="2" t="s">
        <v>400</v>
      </c>
      <c r="C9" s="2">
        <v>17.483</v>
      </c>
      <c r="D9" s="2"/>
      <c r="E9" s="2"/>
      <c r="F9" s="2"/>
      <c r="G9" s="2" t="s">
        <v>401</v>
      </c>
      <c r="H9" s="2">
        <v>5.92</v>
      </c>
      <c r="I9" s="2"/>
    </row>
    <row r="10" ht="15" customHeight="1" spans="1:9">
      <c r="A10" s="2"/>
      <c r="B10" s="2" t="s">
        <v>402</v>
      </c>
      <c r="C10" s="2">
        <v>2.9</v>
      </c>
      <c r="D10" s="2"/>
      <c r="E10" s="2"/>
      <c r="F10" s="2"/>
      <c r="G10" s="2" t="s">
        <v>403</v>
      </c>
      <c r="H10" s="2">
        <v>12.454</v>
      </c>
      <c r="I10" s="2"/>
    </row>
    <row r="11" ht="15" customHeight="1" spans="1:9">
      <c r="A11" s="2"/>
      <c r="B11" s="2" t="s">
        <v>404</v>
      </c>
      <c r="C11" s="2">
        <v>15.365</v>
      </c>
      <c r="D11" s="2"/>
      <c r="E11" s="2"/>
      <c r="F11" s="2"/>
      <c r="G11" s="2" t="s">
        <v>405</v>
      </c>
      <c r="H11" s="2">
        <v>67.015</v>
      </c>
      <c r="I11" s="2"/>
    </row>
    <row r="12" ht="15" customHeight="1" spans="1:9">
      <c r="A12" s="2"/>
      <c r="B12" s="2" t="s">
        <v>406</v>
      </c>
      <c r="C12" s="2">
        <v>53.714</v>
      </c>
      <c r="D12" s="2"/>
      <c r="E12" s="2"/>
      <c r="F12" s="2"/>
      <c r="G12" s="2" t="s">
        <v>407</v>
      </c>
      <c r="H12" s="2">
        <v>53.139</v>
      </c>
      <c r="I12" s="2"/>
    </row>
    <row r="13" ht="15" customHeight="1" spans="1:9">
      <c r="A13" s="2"/>
      <c r="B13" s="2" t="s">
        <v>408</v>
      </c>
      <c r="C13" s="2">
        <v>3.185</v>
      </c>
      <c r="D13" s="2"/>
      <c r="E13" s="2"/>
      <c r="F13" s="2"/>
      <c r="G13" s="2" t="s">
        <v>409</v>
      </c>
      <c r="H13" s="2">
        <v>24.86</v>
      </c>
      <c r="I13" s="2"/>
    </row>
    <row r="14" ht="15" customHeight="1" spans="1:9">
      <c r="A14" s="2"/>
      <c r="B14" s="2" t="s">
        <v>410</v>
      </c>
      <c r="C14" s="2">
        <v>12.262</v>
      </c>
      <c r="D14" s="2"/>
      <c r="E14" s="2"/>
      <c r="F14" s="2"/>
      <c r="G14" s="2"/>
      <c r="H14" s="2"/>
      <c r="I14" s="2"/>
    </row>
    <row r="15" ht="15" customHeight="1" spans="1:9">
      <c r="A15" s="2"/>
      <c r="B15" s="2" t="s">
        <v>411</v>
      </c>
      <c r="C15" s="2">
        <v>8.475</v>
      </c>
      <c r="D15" s="2"/>
      <c r="E15" s="2"/>
      <c r="F15" s="2"/>
      <c r="G15" s="2"/>
      <c r="H15" s="2"/>
      <c r="I15" s="2"/>
    </row>
    <row r="16" ht="15" customHeight="1" spans="1:9">
      <c r="A16" s="2"/>
      <c r="B16" s="2" t="s">
        <v>399</v>
      </c>
      <c r="C16" s="2">
        <v>24.234</v>
      </c>
      <c r="D16" s="2"/>
      <c r="E16" s="2"/>
      <c r="F16" s="2"/>
      <c r="G16" s="2"/>
      <c r="H16" s="2"/>
      <c r="I16" s="2"/>
    </row>
    <row r="17" ht="15" customHeight="1" spans="1:9">
      <c r="A17" s="2"/>
      <c r="B17" s="2" t="s">
        <v>403</v>
      </c>
      <c r="C17" s="2">
        <v>22.167</v>
      </c>
      <c r="D17" s="2"/>
      <c r="E17" s="2"/>
      <c r="F17" s="2"/>
      <c r="G17" s="2"/>
      <c r="H17" s="2"/>
      <c r="I17" s="2"/>
    </row>
    <row r="18" ht="21" customHeight="1" spans="1:9">
      <c r="A18" s="3" t="s">
        <v>412</v>
      </c>
      <c r="B18" s="4"/>
      <c r="C18" s="4"/>
      <c r="D18" s="4"/>
      <c r="E18" s="4"/>
      <c r="F18" s="4"/>
      <c r="G18" s="4"/>
      <c r="H18" s="4"/>
      <c r="I18" s="8"/>
    </row>
    <row r="19" ht="15" customHeight="1" spans="1:9">
      <c r="A19" s="2"/>
      <c r="B19" s="2"/>
      <c r="C19" s="2">
        <f>SUM(C20:C26)</f>
        <v>59.748</v>
      </c>
      <c r="D19" s="2"/>
      <c r="E19" s="2"/>
      <c r="F19" s="2"/>
      <c r="G19" s="2">
        <f>SUM(G20:G26)</f>
        <v>59.591</v>
      </c>
      <c r="H19" s="3"/>
      <c r="I19" s="2"/>
    </row>
    <row r="20" ht="15" customHeight="1" spans="1:9">
      <c r="A20" s="2"/>
      <c r="B20" s="2" t="s">
        <v>391</v>
      </c>
      <c r="C20" s="2">
        <v>8.941</v>
      </c>
      <c r="D20" s="2"/>
      <c r="E20" s="2"/>
      <c r="F20" s="2" t="s">
        <v>409</v>
      </c>
      <c r="G20" s="2">
        <v>10.453</v>
      </c>
      <c r="H20" s="3"/>
      <c r="I20" s="2"/>
    </row>
    <row r="21" ht="15" customHeight="1" spans="1:9">
      <c r="A21" s="2"/>
      <c r="B21" s="2" t="s">
        <v>397</v>
      </c>
      <c r="C21" s="2">
        <v>8.61</v>
      </c>
      <c r="D21" s="2"/>
      <c r="E21" s="2"/>
      <c r="F21" s="2" t="s">
        <v>405</v>
      </c>
      <c r="G21" s="2">
        <f>35.411+6.465-3.365-3.379</f>
        <v>35.132</v>
      </c>
      <c r="H21" s="3" t="s">
        <v>416</v>
      </c>
      <c r="I21" s="2"/>
    </row>
    <row r="22" ht="15" customHeight="1" spans="1:9">
      <c r="A22" s="2"/>
      <c r="B22" s="2" t="s">
        <v>399</v>
      </c>
      <c r="C22" s="2">
        <v>12.212</v>
      </c>
      <c r="D22" s="2"/>
      <c r="E22" s="2"/>
      <c r="F22" s="2" t="s">
        <v>403</v>
      </c>
      <c r="G22" s="2">
        <f>12.454</f>
        <v>12.454</v>
      </c>
      <c r="H22" s="3"/>
      <c r="I22" s="2"/>
    </row>
    <row r="23" ht="15" customHeight="1" spans="1:9">
      <c r="A23" s="2"/>
      <c r="B23" s="2" t="s">
        <v>395</v>
      </c>
      <c r="C23" s="2">
        <v>18.711</v>
      </c>
      <c r="D23" s="2"/>
      <c r="E23" s="2"/>
      <c r="F23" s="5" t="s">
        <v>405</v>
      </c>
      <c r="G23" s="5">
        <v>1.552</v>
      </c>
      <c r="H23" s="6" t="s">
        <v>415</v>
      </c>
      <c r="I23" s="2"/>
    </row>
    <row r="24" ht="15" customHeight="1" spans="1:9">
      <c r="A24" s="2"/>
      <c r="B24" s="2" t="s">
        <v>411</v>
      </c>
      <c r="C24" s="2">
        <v>6.5</v>
      </c>
      <c r="E24" s="2"/>
      <c r="I24" s="2"/>
    </row>
    <row r="25" ht="15" customHeight="1" spans="1:9">
      <c r="A25" s="2"/>
      <c r="B25" s="5" t="s">
        <v>404</v>
      </c>
      <c r="C25" s="5">
        <v>2.231</v>
      </c>
      <c r="D25" s="5" t="s">
        <v>414</v>
      </c>
      <c r="E25" s="2"/>
      <c r="F25" s="2"/>
      <c r="G25" s="2"/>
      <c r="H25" s="3"/>
      <c r="I25" s="2"/>
    </row>
    <row r="26" ht="15" customHeight="1" spans="1:9">
      <c r="A26" s="2"/>
      <c r="B26" s="5" t="s">
        <v>403</v>
      </c>
      <c r="C26" s="5">
        <v>2.543</v>
      </c>
      <c r="D26" s="5" t="s">
        <v>413</v>
      </c>
      <c r="E26" s="2"/>
      <c r="F26" s="2"/>
      <c r="G26" s="2"/>
      <c r="H26" s="3"/>
      <c r="I26" s="2"/>
    </row>
    <row r="27" ht="15" customHeight="1" spans="1:9">
      <c r="A27" s="2"/>
      <c r="B27" s="2"/>
      <c r="C27" s="7">
        <f>C19/C4</f>
        <v>0.256130182790905</v>
      </c>
      <c r="D27" s="7"/>
      <c r="E27" s="7"/>
      <c r="F27" s="7"/>
      <c r="G27" s="7">
        <f>G19/H4</f>
        <v>0.252766643337363</v>
      </c>
      <c r="H27" s="3"/>
      <c r="I27" s="2"/>
    </row>
  </sheetData>
  <mergeCells count="4">
    <mergeCell ref="A1:I1"/>
    <mergeCell ref="A2:D2"/>
    <mergeCell ref="F2:I2"/>
    <mergeCell ref="A18:I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补助标准统计</vt:lpstr>
      <vt:lpstr>计划上报版</vt:lpstr>
      <vt:lpstr>乡镇汇总</vt:lpstr>
      <vt:lpstr>乡镇汇总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陈诗军/计划工程科/潜江市农村公路管理局/二级单位</dc:creator>
  <cp:lastModifiedBy>祹祉</cp:lastModifiedBy>
  <dcterms:created xsi:type="dcterms:W3CDTF">2022-11-16T01:22:00Z</dcterms:created>
  <dcterms:modified xsi:type="dcterms:W3CDTF">2023-02-22T07:26:37Z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8CBE99B5866145B3B8EA3CBF9995BF12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