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2" r:id="rId1"/>
  </sheets>
  <definedNames>
    <definedName name="_xlnm._FilterDatabase" localSheetId="0" hidden="1">sheet1!$A$2:$M$2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<sst xmlns="http://schemas.openxmlformats.org/spreadsheetml/2006/main" count="893" uniqueCount="500">
  <si>
    <t>2023年度潜江市卫生健康事业单位公开招聘工作人员总成绩</t>
  </si>
  <si>
    <t>序号</t>
  </si>
  <si>
    <t>姓名</t>
  </si>
  <si>
    <t>准考证号</t>
  </si>
  <si>
    <t>报考单位</t>
  </si>
  <si>
    <t>报考岗位</t>
  </si>
  <si>
    <t>岗位
代码</t>
  </si>
  <si>
    <t>招聘
计划</t>
  </si>
  <si>
    <t>笔试
成绩</t>
  </si>
  <si>
    <t>笔试折算
分（40%）</t>
  </si>
  <si>
    <t>面试
成绩</t>
  </si>
  <si>
    <t>面试折算
分（60%）</t>
  </si>
  <si>
    <t>总成绩</t>
  </si>
  <si>
    <t>备注</t>
  </si>
  <si>
    <t>孟思敏</t>
  </si>
  <si>
    <t>20230051825</t>
  </si>
  <si>
    <t>潜江市卫健委会计核算中心</t>
  </si>
  <si>
    <t>财务管理</t>
  </si>
  <si>
    <t>W001</t>
  </si>
  <si>
    <t>於翔</t>
  </si>
  <si>
    <t>20230052105</t>
  </si>
  <si>
    <t>魏浩</t>
  </si>
  <si>
    <t>20230051617</t>
  </si>
  <si>
    <t>陆羽</t>
  </si>
  <si>
    <t>20230051505</t>
  </si>
  <si>
    <t>王豪</t>
  </si>
  <si>
    <t>20230052305</t>
  </si>
  <si>
    <t>彭艳</t>
  </si>
  <si>
    <t>付小曼</t>
  </si>
  <si>
    <t>20230050715</t>
  </si>
  <si>
    <t>潜江市中心医院</t>
  </si>
  <si>
    <t>微生物检验医师</t>
  </si>
  <si>
    <t>W002</t>
  </si>
  <si>
    <t>高璐月</t>
  </si>
  <si>
    <t>20230050402</t>
  </si>
  <si>
    <t>放射影像科医师（CT）</t>
  </si>
  <si>
    <t>W003</t>
  </si>
  <si>
    <t>李喜</t>
  </si>
  <si>
    <t>20230051201</t>
  </si>
  <si>
    <t>检验医师</t>
  </si>
  <si>
    <t>W004</t>
  </si>
  <si>
    <t>姚江</t>
  </si>
  <si>
    <t>20230050417</t>
  </si>
  <si>
    <t>儿科医师</t>
  </si>
  <si>
    <t>W006</t>
  </si>
  <si>
    <t>张姝</t>
  </si>
  <si>
    <t>20230050623</t>
  </si>
  <si>
    <t>徐健</t>
  </si>
  <si>
    <t>20230050926</t>
  </si>
  <si>
    <t>感染科医师</t>
  </si>
  <si>
    <t>W007</t>
  </si>
  <si>
    <t>雷艳</t>
  </si>
  <si>
    <t>20230051115</t>
  </si>
  <si>
    <t>邹惠安</t>
  </si>
  <si>
    <t>20230050605</t>
  </si>
  <si>
    <t>检验技师</t>
  </si>
  <si>
    <t>W008</t>
  </si>
  <si>
    <t>胡小青</t>
  </si>
  <si>
    <t>20230051108</t>
  </si>
  <si>
    <t>超声影像医师</t>
  </si>
  <si>
    <t>W009</t>
  </si>
  <si>
    <t>李先芸</t>
  </si>
  <si>
    <t>20230050105</t>
  </si>
  <si>
    <t>肖腾龙</t>
  </si>
  <si>
    <t>20230050603</t>
  </si>
  <si>
    <t>针灸推拿医师</t>
  </si>
  <si>
    <t>W010</t>
  </si>
  <si>
    <t>张雅</t>
  </si>
  <si>
    <t>20230050826</t>
  </si>
  <si>
    <t>急诊内科医师</t>
  </si>
  <si>
    <t>W011</t>
  </si>
  <si>
    <t>朱云华</t>
  </si>
  <si>
    <t>20230050219</t>
  </si>
  <si>
    <t>杜天赐</t>
  </si>
  <si>
    <t>20230050902</t>
  </si>
  <si>
    <t>急诊外科医师</t>
  </si>
  <si>
    <t>W012</t>
  </si>
  <si>
    <t>余政</t>
  </si>
  <si>
    <t>20230051125</t>
  </si>
  <si>
    <t>聂凯</t>
  </si>
  <si>
    <t>20230050718</t>
  </si>
  <si>
    <t>ICU医师</t>
  </si>
  <si>
    <t>W013</t>
  </si>
  <si>
    <t>丁伊路</t>
  </si>
  <si>
    <t>20230050320</t>
  </si>
  <si>
    <t>万丹丹</t>
  </si>
  <si>
    <t>20230050828</t>
  </si>
  <si>
    <t>鄢紫濛</t>
  </si>
  <si>
    <t>20230050813</t>
  </si>
  <si>
    <t>眼科医师</t>
  </si>
  <si>
    <t>W014</t>
  </si>
  <si>
    <t>杨雪</t>
  </si>
  <si>
    <t>20230051017</t>
  </si>
  <si>
    <t>放射技师</t>
  </si>
  <si>
    <t>W015</t>
  </si>
  <si>
    <t>别玲玉</t>
  </si>
  <si>
    <t>20230050205</t>
  </si>
  <si>
    <t>黄小龙</t>
  </si>
  <si>
    <t>20230051214</t>
  </si>
  <si>
    <t>梁丹鹤</t>
  </si>
  <si>
    <t>20230050625</t>
  </si>
  <si>
    <t>谢芬</t>
  </si>
  <si>
    <t>20230050301</t>
  </si>
  <si>
    <t>程永灵</t>
  </si>
  <si>
    <t>20230050524</t>
  </si>
  <si>
    <t>伍若兰</t>
  </si>
  <si>
    <t>20230051321</t>
  </si>
  <si>
    <t>公共卫生科医师</t>
  </si>
  <si>
    <t>W016</t>
  </si>
  <si>
    <t>梅杰</t>
  </si>
  <si>
    <t>20230051801</t>
  </si>
  <si>
    <t>医政管理</t>
  </si>
  <si>
    <t>W017</t>
  </si>
  <si>
    <t>杨冰彬</t>
  </si>
  <si>
    <t>20230052128</t>
  </si>
  <si>
    <t>徐林</t>
  </si>
  <si>
    <t>20230051927</t>
  </si>
  <si>
    <t>胡凌云</t>
  </si>
  <si>
    <t>20230050504</t>
  </si>
  <si>
    <t>临床护士</t>
  </si>
  <si>
    <t>W018</t>
  </si>
  <si>
    <t>孙金会</t>
  </si>
  <si>
    <t>20230050114</t>
  </si>
  <si>
    <t>陆俐帆</t>
  </si>
  <si>
    <t>20230050822</t>
  </si>
  <si>
    <t>冯云峰</t>
  </si>
  <si>
    <t>20230050614</t>
  </si>
  <si>
    <t>袁琴</t>
  </si>
  <si>
    <t>20230050416</t>
  </si>
  <si>
    <t>肖静</t>
  </si>
  <si>
    <t>20230050628</t>
  </si>
  <si>
    <t>刘银霞</t>
  </si>
  <si>
    <t>20230050805</t>
  </si>
  <si>
    <t>潜江市妇幼保健计划生育服务中心</t>
  </si>
  <si>
    <t>临床医师</t>
  </si>
  <si>
    <t>W019</t>
  </si>
  <si>
    <t>杨雪荣</t>
  </si>
  <si>
    <t>20230050818</t>
  </si>
  <si>
    <t>秦浩南</t>
  </si>
  <si>
    <t>20230051008</t>
  </si>
  <si>
    <t>W020</t>
  </si>
  <si>
    <t>马宇燃</t>
  </si>
  <si>
    <t>20230050525</t>
  </si>
  <si>
    <t>药师</t>
  </si>
  <si>
    <t>W023</t>
  </si>
  <si>
    <t>杨龙</t>
  </si>
  <si>
    <t>20230050216</t>
  </si>
  <si>
    <t>兰子康</t>
  </si>
  <si>
    <t>20230051410</t>
  </si>
  <si>
    <t>易艾娜</t>
  </si>
  <si>
    <t>20230050706</t>
  </si>
  <si>
    <t>护士</t>
  </si>
  <si>
    <t>W024</t>
  </si>
  <si>
    <t>王文华</t>
  </si>
  <si>
    <t>20230050825</t>
  </si>
  <si>
    <t>朱娜娜</t>
  </si>
  <si>
    <t>20230051123</t>
  </si>
  <si>
    <t>杜小丽</t>
  </si>
  <si>
    <t>20230051127</t>
  </si>
  <si>
    <t>汪芊云</t>
  </si>
  <si>
    <t>20230050220</t>
  </si>
  <si>
    <t>王张佩</t>
  </si>
  <si>
    <t>20230050909</t>
  </si>
  <si>
    <t>刘庆红</t>
  </si>
  <si>
    <t>20230050111</t>
  </si>
  <si>
    <t>W025</t>
  </si>
  <si>
    <t>杨密</t>
  </si>
  <si>
    <t>20230051409</t>
  </si>
  <si>
    <t>李冰阳</t>
  </si>
  <si>
    <t>20230051104</t>
  </si>
  <si>
    <t>牛宝茹</t>
  </si>
  <si>
    <t>20230051022</t>
  </si>
  <si>
    <t>柳佳</t>
  </si>
  <si>
    <t>20230050126</t>
  </si>
  <si>
    <t>杨秦艳</t>
  </si>
  <si>
    <t>20230051316</t>
  </si>
  <si>
    <t>张立</t>
  </si>
  <si>
    <t>20230050907</t>
  </si>
  <si>
    <t>潜江市皮肤病防治院</t>
  </si>
  <si>
    <t>W026</t>
  </si>
  <si>
    <t>王浚泉</t>
  </si>
  <si>
    <t>20230050521</t>
  </si>
  <si>
    <t>刘洁</t>
  </si>
  <si>
    <t>20230050730</t>
  </si>
  <si>
    <t>潜江市中医院</t>
  </si>
  <si>
    <t>中医医师</t>
  </si>
  <si>
    <t>W028</t>
  </si>
  <si>
    <t>司林光</t>
  </si>
  <si>
    <t>20230050919</t>
  </si>
  <si>
    <t>王紫玄</t>
  </si>
  <si>
    <t>20230050915</t>
  </si>
  <si>
    <t>陈雨嫣</t>
  </si>
  <si>
    <t>20230050129</t>
  </si>
  <si>
    <t>W029</t>
  </si>
  <si>
    <t>郭书邑</t>
  </si>
  <si>
    <t>20230050911</t>
  </si>
  <si>
    <t>周庆兰</t>
  </si>
  <si>
    <t>20230050228</t>
  </si>
  <si>
    <t>郭雨熙</t>
  </si>
  <si>
    <t>20230050930</t>
  </si>
  <si>
    <t>潜江市血吸虫病预防控制所</t>
  </si>
  <si>
    <t>W030</t>
  </si>
  <si>
    <t>许鑫悦</t>
  </si>
  <si>
    <t>20230051116</t>
  </si>
  <si>
    <t>何佩颖</t>
  </si>
  <si>
    <t>20230050530</t>
  </si>
  <si>
    <t>廖紫菁</t>
  </si>
  <si>
    <t>20230050427</t>
  </si>
  <si>
    <t>公卫医师</t>
  </si>
  <si>
    <t>W031</t>
  </si>
  <si>
    <t>王浩</t>
  </si>
  <si>
    <t>20230050221</t>
  </si>
  <si>
    <t>毛玉珍</t>
  </si>
  <si>
    <t>20230051313</t>
  </si>
  <si>
    <t>潜江市人民医院</t>
  </si>
  <si>
    <t>B超医生</t>
  </si>
  <si>
    <t>W032</t>
  </si>
  <si>
    <t>邱孟铌</t>
  </si>
  <si>
    <t>20230050120</t>
  </si>
  <si>
    <t>放射科医生</t>
  </si>
  <si>
    <t>W033</t>
  </si>
  <si>
    <t>李成蹊</t>
  </si>
  <si>
    <t>20230050304</t>
  </si>
  <si>
    <t>周亚婷</t>
  </si>
  <si>
    <t>20230050803</t>
  </si>
  <si>
    <t>韩鑫月</t>
  </si>
  <si>
    <t>20230050606</t>
  </si>
  <si>
    <t>肾病内科医生</t>
  </si>
  <si>
    <t>W036</t>
  </si>
  <si>
    <t>敖文祥</t>
  </si>
  <si>
    <t>20230050222</t>
  </si>
  <si>
    <t>泌尿外科医生</t>
  </si>
  <si>
    <t>W038</t>
  </si>
  <si>
    <t>郑明松</t>
  </si>
  <si>
    <t>20230051102</t>
  </si>
  <si>
    <t>普外科医生</t>
  </si>
  <si>
    <t>W039</t>
  </si>
  <si>
    <t>蔡玉芳</t>
  </si>
  <si>
    <t>20230050609</t>
  </si>
  <si>
    <t>急诊科医生</t>
  </si>
  <si>
    <t>W041</t>
  </si>
  <si>
    <t>张志卫</t>
  </si>
  <si>
    <t>20230051415</t>
  </si>
  <si>
    <t>疼痛康复科医生</t>
  </si>
  <si>
    <t>W042</t>
  </si>
  <si>
    <t>鲁冰年</t>
  </si>
  <si>
    <t>20230051314</t>
  </si>
  <si>
    <t>郭柳柳</t>
  </si>
  <si>
    <t>20230051120</t>
  </si>
  <si>
    <t>柳佚雯</t>
  </si>
  <si>
    <t>20230050621</t>
  </si>
  <si>
    <t>药剂科副主任</t>
  </si>
  <si>
    <t>W043</t>
  </si>
  <si>
    <t>梅艳红</t>
  </si>
  <si>
    <t>20230050512</t>
  </si>
  <si>
    <t>潜江市卫生学校</t>
  </si>
  <si>
    <t>护理学教师</t>
  </si>
  <si>
    <t>W044</t>
  </si>
  <si>
    <t>刘淼</t>
  </si>
  <si>
    <t>20230051110</t>
  </si>
  <si>
    <t>雷昭君</t>
  </si>
  <si>
    <t>20230051002</t>
  </si>
  <si>
    <t>侯相齐</t>
  </si>
  <si>
    <t>20230050117</t>
  </si>
  <si>
    <t>胡伊瑶</t>
  </si>
  <si>
    <t>20230050620</t>
  </si>
  <si>
    <t>黄紫薇</t>
  </si>
  <si>
    <t>20230051208</t>
  </si>
  <si>
    <t>符翠翠</t>
  </si>
  <si>
    <t>20230052029</t>
  </si>
  <si>
    <t>语文教师</t>
  </si>
  <si>
    <t>W045</t>
  </si>
  <si>
    <t>王虎泉</t>
  </si>
  <si>
    <t>20230052009</t>
  </si>
  <si>
    <t>郭伯秋</t>
  </si>
  <si>
    <t>20230052030</t>
  </si>
  <si>
    <t>孙佳豪</t>
  </si>
  <si>
    <t>20230052005</t>
  </si>
  <si>
    <t>数学教师</t>
  </si>
  <si>
    <t>W046</t>
  </si>
  <si>
    <t>熊沁芳</t>
  </si>
  <si>
    <t>20230050615</t>
  </si>
  <si>
    <t>护理实验教师</t>
  </si>
  <si>
    <t>W047</t>
  </si>
  <si>
    <t>任旖莹</t>
  </si>
  <si>
    <t>20230050622</t>
  </si>
  <si>
    <t>李海萍</t>
  </si>
  <si>
    <t>20230050816</t>
  </si>
  <si>
    <t>毛婉</t>
  </si>
  <si>
    <t>20230050702</t>
  </si>
  <si>
    <t>杨格格</t>
  </si>
  <si>
    <t>20230050508</t>
  </si>
  <si>
    <t>王可心</t>
  </si>
  <si>
    <t>20230050903</t>
  </si>
  <si>
    <t>许滨洋</t>
  </si>
  <si>
    <t>20230051523</t>
  </si>
  <si>
    <t>财会工作人员</t>
  </si>
  <si>
    <t>W048</t>
  </si>
  <si>
    <t>王瑜</t>
  </si>
  <si>
    <t>20230052303</t>
  </si>
  <si>
    <t>刘清</t>
  </si>
  <si>
    <t>20230052325</t>
  </si>
  <si>
    <t>江康</t>
  </si>
  <si>
    <t>20230051724</t>
  </si>
  <si>
    <t>美术设计教师</t>
  </si>
  <si>
    <t>W049</t>
  </si>
  <si>
    <t>董海鹏</t>
  </si>
  <si>
    <t>20230051503</t>
  </si>
  <si>
    <t>苏凌煴</t>
  </si>
  <si>
    <t>20230051813</t>
  </si>
  <si>
    <t>高兴</t>
  </si>
  <si>
    <t>20230051105</t>
  </si>
  <si>
    <t>潜江市广华社区卫生服务中心</t>
  </si>
  <si>
    <t>W050</t>
  </si>
  <si>
    <t>汪乾</t>
  </si>
  <si>
    <t>20230050229</t>
  </si>
  <si>
    <t>潜江市园林南路社区卫生服务中心</t>
  </si>
  <si>
    <t>W051</t>
  </si>
  <si>
    <t>董雅卉</t>
  </si>
  <si>
    <t>20230050213</t>
  </si>
  <si>
    <t>潜江市精神病医院</t>
  </si>
  <si>
    <t>W056</t>
  </si>
  <si>
    <t>刘子豪</t>
  </si>
  <si>
    <t>20230052417</t>
  </si>
  <si>
    <t>潜江市泽口街道办事处卫生院</t>
  </si>
  <si>
    <t>信息管理员</t>
  </si>
  <si>
    <t>W057</t>
  </si>
  <si>
    <t>刘明帅</t>
  </si>
  <si>
    <t>20230051726</t>
  </si>
  <si>
    <t>褚黎威</t>
  </si>
  <si>
    <t>20230052202</t>
  </si>
  <si>
    <t>方雪芹</t>
  </si>
  <si>
    <t>20230050529</t>
  </si>
  <si>
    <t>泽口街道办事处社区卫生服务中心</t>
  </si>
  <si>
    <t>W058</t>
  </si>
  <si>
    <t>王丽娟</t>
  </si>
  <si>
    <t>20230050624</t>
  </si>
  <si>
    <t>蒋华梅</t>
  </si>
  <si>
    <t>20230050130</t>
  </si>
  <si>
    <t>李俊玲</t>
  </si>
  <si>
    <t>20230051026</t>
  </si>
  <si>
    <t>蒋梦娅</t>
  </si>
  <si>
    <t>20230051329</t>
  </si>
  <si>
    <t>曹思</t>
  </si>
  <si>
    <t>20230051421</t>
  </si>
  <si>
    <t>郭天岳</t>
  </si>
  <si>
    <t>20230051207</t>
  </si>
  <si>
    <t>潜江市周矶街道办事处卫生院</t>
  </si>
  <si>
    <t>W059</t>
  </si>
  <si>
    <t>吴金金</t>
  </si>
  <si>
    <t>20230050827</t>
  </si>
  <si>
    <t>秦月</t>
  </si>
  <si>
    <t>20230050230</t>
  </si>
  <si>
    <t>潜江市竹根滩镇卫生院</t>
  </si>
  <si>
    <t>W060</t>
  </si>
  <si>
    <t>周福慧</t>
  </si>
  <si>
    <t>20230050210</t>
  </si>
  <si>
    <t>姚丽琼</t>
  </si>
  <si>
    <t>20230050528</t>
  </si>
  <si>
    <t>徐浩</t>
  </si>
  <si>
    <t>20230050309</t>
  </si>
  <si>
    <t>W061</t>
  </si>
  <si>
    <t>熊飞越</t>
  </si>
  <si>
    <t>20230051221</t>
  </si>
  <si>
    <t>潜江市积玉口镇卫生院</t>
  </si>
  <si>
    <t>W062</t>
  </si>
  <si>
    <t>万云芳</t>
  </si>
  <si>
    <t>20230050804</t>
  </si>
  <si>
    <t>娄维思</t>
  </si>
  <si>
    <t>20230050201</t>
  </si>
  <si>
    <t>肖红</t>
  </si>
  <si>
    <t>20230050327</t>
  </si>
  <si>
    <t>W063</t>
  </si>
  <si>
    <t>肖芊</t>
  </si>
  <si>
    <t>20230051228</t>
  </si>
  <si>
    <t>褚芳群</t>
  </si>
  <si>
    <t>20230050406</t>
  </si>
  <si>
    <t>曹延戎</t>
  </si>
  <si>
    <t>20230050429</t>
  </si>
  <si>
    <t>W064</t>
  </si>
  <si>
    <t>张旭</t>
  </si>
  <si>
    <t>20230051118</t>
  </si>
  <si>
    <t>何茜</t>
  </si>
  <si>
    <t>20230051206</t>
  </si>
  <si>
    <t>李爽爽</t>
  </si>
  <si>
    <t>20230050705</t>
  </si>
  <si>
    <t>潜江市浩口镇卫生院</t>
  </si>
  <si>
    <t>W065</t>
  </si>
  <si>
    <t>金晓</t>
  </si>
  <si>
    <t>20230051217</t>
  </si>
  <si>
    <t>曾院晴</t>
  </si>
  <si>
    <t>20230051320</t>
  </si>
  <si>
    <t>陈红蕾</t>
  </si>
  <si>
    <t>20230050518</t>
  </si>
  <si>
    <t>W066</t>
  </si>
  <si>
    <t>潘世雨</t>
  </si>
  <si>
    <t>20230050629</t>
  </si>
  <si>
    <t>刘娇娇</t>
  </si>
  <si>
    <t>20230051620</t>
  </si>
  <si>
    <t>W067</t>
  </si>
  <si>
    <t>孙圆媛</t>
  </si>
  <si>
    <t>20230051810</t>
  </si>
  <si>
    <t>杨小薇</t>
  </si>
  <si>
    <t>20230051919</t>
  </si>
  <si>
    <t>王丽君</t>
  </si>
  <si>
    <t>20230050704</t>
  </si>
  <si>
    <t>潜江市龙湾镇中心卫生院</t>
  </si>
  <si>
    <t>W070</t>
  </si>
  <si>
    <t>关洪菊</t>
  </si>
  <si>
    <t>20230050227</t>
  </si>
  <si>
    <t>孙璇</t>
  </si>
  <si>
    <t>20230050708</t>
  </si>
  <si>
    <t>邹洁</t>
  </si>
  <si>
    <t>20230050127</t>
  </si>
  <si>
    <t>全慧</t>
  </si>
  <si>
    <t>20230050908</t>
  </si>
  <si>
    <t>漆凤翔</t>
  </si>
  <si>
    <t>20230050403</t>
  </si>
  <si>
    <t>罗志洪</t>
  </si>
  <si>
    <t>20230051322</t>
  </si>
  <si>
    <t>潜江市高石碑镇卫生院</t>
  </si>
  <si>
    <t>W071</t>
  </si>
  <si>
    <t>陈茂洁</t>
  </si>
  <si>
    <t>20230050112</t>
  </si>
  <si>
    <t>游帅乔</t>
  </si>
  <si>
    <t>20230050713</t>
  </si>
  <si>
    <t>检验员</t>
  </si>
  <si>
    <t>W072</t>
  </si>
  <si>
    <t>李安心</t>
  </si>
  <si>
    <t>20230050507</t>
  </si>
  <si>
    <t>潜江市渔洋镇卫生院</t>
  </si>
  <si>
    <t>W073</t>
  </si>
  <si>
    <t>张倩茹</t>
  </si>
  <si>
    <t>20230051312</t>
  </si>
  <si>
    <t>郑慧</t>
  </si>
  <si>
    <t>20230050506</t>
  </si>
  <si>
    <t>黄启兰</t>
  </si>
  <si>
    <t>20230050914</t>
  </si>
  <si>
    <t>潜江市王场镇卫生院</t>
  </si>
  <si>
    <t>药剂员</t>
  </si>
  <si>
    <t>W074</t>
  </si>
  <si>
    <t>董慧敏</t>
  </si>
  <si>
    <t>20230051327</t>
  </si>
  <si>
    <t>W075</t>
  </si>
  <si>
    <t>龚小云</t>
  </si>
  <si>
    <t>20230050709</t>
  </si>
  <si>
    <t>杨烨萍</t>
  </si>
  <si>
    <t>20230051305</t>
  </si>
  <si>
    <t>习小羽</t>
  </si>
  <si>
    <t>20230050807</t>
  </si>
  <si>
    <t>潜江市张金镇中心卫生院</t>
  </si>
  <si>
    <t>W076</t>
  </si>
  <si>
    <t>宋雪晴</t>
  </si>
  <si>
    <t>20230050714</t>
  </si>
  <si>
    <t>W077</t>
  </si>
  <si>
    <t>周佳丽</t>
  </si>
  <si>
    <t>20230051412</t>
  </si>
  <si>
    <t>陈小乐</t>
  </si>
  <si>
    <t>20230051101</t>
  </si>
  <si>
    <t>柳君</t>
  </si>
  <si>
    <t>20230051222</t>
  </si>
  <si>
    <t>徐雪晴</t>
  </si>
  <si>
    <t>20230050712</t>
  </si>
  <si>
    <t>彭月</t>
  </si>
  <si>
    <t>20230050511</t>
  </si>
  <si>
    <t>李欣欣</t>
  </si>
  <si>
    <t>20230052413</t>
  </si>
  <si>
    <t>潜江市后湖管理区卫生院</t>
  </si>
  <si>
    <t>W078</t>
  </si>
  <si>
    <t>刘靖铭</t>
  </si>
  <si>
    <t>20230052408</t>
  </si>
  <si>
    <t>刘昌万</t>
  </si>
  <si>
    <t>20230051929</t>
  </si>
  <si>
    <t>房雨琪</t>
  </si>
  <si>
    <t>20230050106</t>
  </si>
  <si>
    <t>潜江市总口管理区卫生院</t>
  </si>
  <si>
    <t>W081</t>
  </si>
  <si>
    <t>张浩浩</t>
  </si>
  <si>
    <t>20230050314</t>
  </si>
  <si>
    <t>潜江市熊口管理区卫生院</t>
  </si>
  <si>
    <t>影像医生</t>
  </si>
  <si>
    <t>W082</t>
  </si>
  <si>
    <t>黄健</t>
  </si>
  <si>
    <t>20230050325</t>
  </si>
  <si>
    <t>W083</t>
  </si>
  <si>
    <t>王冠皓</t>
  </si>
  <si>
    <t>20230050326</t>
  </si>
  <si>
    <t>向俊</t>
  </si>
  <si>
    <t>20230051420</t>
  </si>
  <si>
    <t>龚家慧</t>
  </si>
  <si>
    <t>20230051028</t>
  </si>
  <si>
    <t>W084</t>
  </si>
  <si>
    <t>何黎琼</t>
  </si>
  <si>
    <t>20230051204</t>
  </si>
  <si>
    <t>潜江市运粮湖管理区卫生院</t>
  </si>
  <si>
    <t>W085</t>
  </si>
  <si>
    <t>岳惠敏</t>
  </si>
  <si>
    <t>20230050619</t>
  </si>
  <si>
    <t>杜润蓉</t>
  </si>
  <si>
    <t>20230051216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</si>
</sst>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8"/>
  <sheetViews>
    <sheetView showZeros="0" tabSelected="1" workbookViewId="0">
      <selection activeCell="E2" sqref="E2"/>
    </sheetView>
  </sheetViews>
  <sheetFormatPr defaultColWidth="9" defaultRowHeight="13.5"/>
  <cols>
    <col min="1" max="1" width="5.5" style="1" customWidth="1"/>
    <col min="3" max="3" width="12.625" customWidth="1"/>
    <col min="4" max="4" width="31.625" customWidth="1"/>
    <col min="5" max="5" width="21.875" customWidth="1"/>
    <col min="6" max="6" width="5.375" customWidth="1"/>
    <col min="7" max="7" width="5.625" customWidth="1"/>
    <col min="8" max="8" width="7.375" style="2" customWidth="1"/>
    <col min="9" max="9" width="10.8166666666667" style="2" customWidth="1"/>
    <col min="10" max="10" width="8.375" style="2" customWidth="1"/>
    <col min="11" max="11" width="11.625" style="2" customWidth="1"/>
    <col min="12" max="12" width="8.375" customWidth="1"/>
  </cols>
  <sheetData>
    <row r="1" ht="5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8.5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13" t="s">
        <v>10</v>
      </c>
      <c r="K2" s="13" t="s">
        <v>11</v>
      </c>
      <c r="L2" s="14" t="s">
        <v>12</v>
      </c>
      <c r="M2" s="4" t="s">
        <v>13</v>
      </c>
    </row>
    <row r="3" ht="19" customHeight="1" spans="1:13">
      <c r="A3" s="6" t="str">
        <f>IF(J3&gt;0,TEXT(SUMPRODUCT((F3=$F$3:$F$178)*($L$3:$L$178&gt;L3))+1,"00"),"")</f>
        <v>01</v>
      </c>
      <c r="B3" s="7" t="s">
        <v>14</v>
      </c>
      <c r="C3" s="7" t="s">
        <v>15</v>
      </c>
      <c r="D3" s="7" t="s">
        <v>16</v>
      </c>
      <c r="E3" s="8" t="s">
        <v>17</v>
      </c>
      <c r="F3" s="7" t="s">
        <v>18</v>
      </c>
      <c r="G3" s="9">
        <v>2</v>
      </c>
      <c r="H3" s="10">
        <v>81.28</v>
      </c>
      <c r="I3" s="15">
        <f t="shared" ref="I3:I66" si="0">H3*0.4</f>
        <v>32.512</v>
      </c>
      <c r="J3" s="15">
        <v>84.798</v>
      </c>
      <c r="K3" s="15">
        <f t="shared" ref="K3:K66" si="1">IF(J3&gt;0,J3*0.6,"")</f>
        <v>50.8788</v>
      </c>
      <c r="L3" s="15">
        <f t="shared" ref="L3:L66" si="2">IF(J3&gt;0,I3+K3,0)</f>
        <v>83.3908</v>
      </c>
      <c r="M3" s="7" t="str">
        <f t="shared" ref="M3:M66" si="3">IF(J3&gt;0,"","面试缺考")</f>
        <v/>
      </c>
    </row>
    <row r="4" ht="19" customHeight="1" spans="1:13">
      <c r="A4" s="6" t="str">
        <f>IF(J4&gt;0,TEXT(SUMPRODUCT((F4=$F$3:$F$178)*($L$3:$L$178&gt;L4))+1,"00"),"")</f>
        <v>02</v>
      </c>
      <c r="B4" s="7" t="s">
        <v>19</v>
      </c>
      <c r="C4" s="7" t="s">
        <v>20</v>
      </c>
      <c r="D4" s="7" t="s">
        <v>16</v>
      </c>
      <c r="E4" s="8" t="s">
        <v>17</v>
      </c>
      <c r="F4" s="7" t="s">
        <v>18</v>
      </c>
      <c r="G4" s="11"/>
      <c r="H4" s="10">
        <v>82.21</v>
      </c>
      <c r="I4" s="15">
        <f t="shared" si="0"/>
        <v>32.884</v>
      </c>
      <c r="J4" s="15">
        <v>83.612</v>
      </c>
      <c r="K4" s="15">
        <f t="shared" si="1"/>
        <v>50.1672</v>
      </c>
      <c r="L4" s="15">
        <f t="shared" si="2"/>
        <v>83.0512</v>
      </c>
      <c r="M4" s="7" t="str">
        <f t="shared" si="3"/>
        <v/>
      </c>
    </row>
    <row r="5" ht="19" customHeight="1" spans="1:13">
      <c r="A5" s="6" t="str">
        <f>IF(J5&gt;0,TEXT(SUMPRODUCT((F5=$F$3:$F$178)*($L$3:$L$178&gt;L5))+1,"00"),"")</f>
        <v>03</v>
      </c>
      <c r="B5" s="7" t="s">
        <v>21</v>
      </c>
      <c r="C5" s="7" t="s">
        <v>22</v>
      </c>
      <c r="D5" s="7" t="s">
        <v>16</v>
      </c>
      <c r="E5" s="8" t="s">
        <v>17</v>
      </c>
      <c r="F5" s="7" t="s">
        <v>18</v>
      </c>
      <c r="G5" s="11"/>
      <c r="H5" s="10">
        <v>79.39</v>
      </c>
      <c r="I5" s="15">
        <f t="shared" si="0"/>
        <v>31.756</v>
      </c>
      <c r="J5" s="15">
        <v>81.528</v>
      </c>
      <c r="K5" s="15">
        <f t="shared" si="1"/>
        <v>48.9168</v>
      </c>
      <c r="L5" s="15">
        <f t="shared" si="2"/>
        <v>80.6728</v>
      </c>
      <c r="M5" s="7" t="str">
        <f t="shared" si="3"/>
        <v/>
      </c>
    </row>
    <row r="6" ht="19" customHeight="1" spans="1:13">
      <c r="A6" s="6" t="str">
        <f>IF(J6&gt;0,TEXT(SUMPRODUCT((F6=$F$3:$F$178)*($L$3:$L$178&gt;L6))+1,"00"),"")</f>
        <v>04</v>
      </c>
      <c r="B6" s="7" t="s">
        <v>23</v>
      </c>
      <c r="C6" s="7" t="s">
        <v>24</v>
      </c>
      <c r="D6" s="7" t="s">
        <v>16</v>
      </c>
      <c r="E6" s="8" t="s">
        <v>17</v>
      </c>
      <c r="F6" s="7" t="s">
        <v>18</v>
      </c>
      <c r="G6" s="11"/>
      <c r="H6" s="10">
        <v>78.37</v>
      </c>
      <c r="I6" s="15">
        <f t="shared" si="0"/>
        <v>31.348</v>
      </c>
      <c r="J6" s="15">
        <v>80.282</v>
      </c>
      <c r="K6" s="15">
        <f t="shared" si="1"/>
        <v>48.1692</v>
      </c>
      <c r="L6" s="15">
        <f t="shared" si="2"/>
        <v>79.5172</v>
      </c>
      <c r="M6" s="7" t="str">
        <f t="shared" si="3"/>
        <v/>
      </c>
    </row>
    <row r="7" ht="19" customHeight="1" spans="1:13">
      <c r="A7" s="6" t="str">
        <f>IF(J7&gt;0,TEXT(SUMPRODUCT((F7=$F$3:$F$178)*($L$3:$L$178&gt;L7))+1,"00"),"")</f>
        <v>05</v>
      </c>
      <c r="B7" s="7" t="s">
        <v>25</v>
      </c>
      <c r="C7" s="7" t="s">
        <v>26</v>
      </c>
      <c r="D7" s="7" t="s">
        <v>16</v>
      </c>
      <c r="E7" s="8" t="s">
        <v>17</v>
      </c>
      <c r="F7" s="7" t="s">
        <v>18</v>
      </c>
      <c r="G7" s="11"/>
      <c r="H7" s="10">
        <v>76.23</v>
      </c>
      <c r="I7" s="15">
        <f t="shared" si="0"/>
        <v>30.492</v>
      </c>
      <c r="J7" s="15">
        <v>81.398</v>
      </c>
      <c r="K7" s="15">
        <f t="shared" si="1"/>
        <v>48.8388</v>
      </c>
      <c r="L7" s="15">
        <f t="shared" si="2"/>
        <v>79.3308</v>
      </c>
      <c r="M7" s="7" t="str">
        <f t="shared" si="3"/>
        <v/>
      </c>
    </row>
    <row r="8" ht="19" customHeight="1" spans="1:13">
      <c r="A8" s="6" t="str">
        <f>IF(J8&gt;0,TEXT(SUMPRODUCT((F8=$F$3:$F$178)*($L$3:$L$178&gt;L8))+1,"00"),"")</f>
        <v>06</v>
      </c>
      <c r="B8" s="7" t="s">
        <v>27</v>
      </c>
      <c r="C8" s="7">
        <v>20230051524</v>
      </c>
      <c r="D8" s="7" t="s">
        <v>16</v>
      </c>
      <c r="E8" s="8" t="s">
        <v>17</v>
      </c>
      <c r="F8" s="7" t="s">
        <v>18</v>
      </c>
      <c r="G8" s="12"/>
      <c r="H8" s="10">
        <v>75.74</v>
      </c>
      <c r="I8" s="15">
        <f t="shared" si="0"/>
        <v>30.296</v>
      </c>
      <c r="J8" s="15">
        <v>77.968</v>
      </c>
      <c r="K8" s="15">
        <f t="shared" si="1"/>
        <v>46.7808</v>
      </c>
      <c r="L8" s="15">
        <f t="shared" si="2"/>
        <v>77.0768</v>
      </c>
      <c r="M8" s="7" t="str">
        <f t="shared" si="3"/>
        <v/>
      </c>
    </row>
    <row r="9" ht="19" customHeight="1" spans="1:13">
      <c r="A9" s="6" t="str">
        <f>IF(J9&gt;0,TEXT(SUMPRODUCT((F9=$F$3:$F$178)*($L$3:$L$178&gt;L9))+1,"00"),"")</f>
        <v>01</v>
      </c>
      <c r="B9" s="7" t="s">
        <v>28</v>
      </c>
      <c r="C9" s="7" t="s">
        <v>29</v>
      </c>
      <c r="D9" s="7" t="s">
        <v>30</v>
      </c>
      <c r="E9" s="8" t="s">
        <v>31</v>
      </c>
      <c r="F9" s="7" t="s">
        <v>32</v>
      </c>
      <c r="G9" s="7">
        <v>1</v>
      </c>
      <c r="H9" s="10">
        <v>79.64</v>
      </c>
      <c r="I9" s="15">
        <f t="shared" si="0"/>
        <v>31.856</v>
      </c>
      <c r="J9" s="15">
        <v>80.56</v>
      </c>
      <c r="K9" s="15">
        <f t="shared" si="1"/>
        <v>48.336</v>
      </c>
      <c r="L9" s="15">
        <f t="shared" si="2"/>
        <v>80.192</v>
      </c>
      <c r="M9" s="7" t="str">
        <f t="shared" si="3"/>
        <v/>
      </c>
    </row>
    <row r="10" ht="19" customHeight="1" spans="1:13">
      <c r="A10" s="6" t="str">
        <f>IF(J10&gt;0,TEXT(SUMPRODUCT((F10=$F$3:$F$178)*($L$3:$L$178&gt;L10))+1,"00"),"")</f>
        <v>01</v>
      </c>
      <c r="B10" s="7" t="s">
        <v>33</v>
      </c>
      <c r="C10" s="7" t="s">
        <v>34</v>
      </c>
      <c r="D10" s="7" t="s">
        <v>30</v>
      </c>
      <c r="E10" s="8" t="s">
        <v>35</v>
      </c>
      <c r="F10" s="7" t="s">
        <v>36</v>
      </c>
      <c r="G10" s="7">
        <v>1</v>
      </c>
      <c r="H10" s="10">
        <v>83.68</v>
      </c>
      <c r="I10" s="15">
        <f t="shared" si="0"/>
        <v>33.472</v>
      </c>
      <c r="J10" s="15">
        <v>87.094</v>
      </c>
      <c r="K10" s="15">
        <f t="shared" si="1"/>
        <v>52.2564</v>
      </c>
      <c r="L10" s="15">
        <f t="shared" si="2"/>
        <v>85.7284</v>
      </c>
      <c r="M10" s="7" t="str">
        <f t="shared" si="3"/>
        <v/>
      </c>
    </row>
    <row r="11" ht="19" customHeight="1" spans="1:13">
      <c r="A11" s="6" t="str">
        <f>IF(J11&gt;0,TEXT(SUMPRODUCT((F11=$F$3:$F$178)*($L$3:$L$178&gt;L11))+1,"00"),"")</f>
        <v>01</v>
      </c>
      <c r="B11" s="7" t="s">
        <v>37</v>
      </c>
      <c r="C11" s="7" t="s">
        <v>38</v>
      </c>
      <c r="D11" s="7" t="s">
        <v>30</v>
      </c>
      <c r="E11" s="8" t="s">
        <v>39</v>
      </c>
      <c r="F11" s="7" t="s">
        <v>40</v>
      </c>
      <c r="G11" s="7">
        <v>1</v>
      </c>
      <c r="H11" s="10">
        <v>77.6</v>
      </c>
      <c r="I11" s="15">
        <f t="shared" si="0"/>
        <v>31.04</v>
      </c>
      <c r="J11" s="15">
        <v>76.05</v>
      </c>
      <c r="K11" s="15">
        <f t="shared" si="1"/>
        <v>45.63</v>
      </c>
      <c r="L11" s="15">
        <f t="shared" si="2"/>
        <v>76.67</v>
      </c>
      <c r="M11" s="7" t="str">
        <f t="shared" si="3"/>
        <v/>
      </c>
    </row>
    <row r="12" ht="19" customHeight="1" spans="1:13">
      <c r="A12" s="6" t="str">
        <f>IF(J12&gt;0,TEXT(SUMPRODUCT((F12=$F$3:$F$178)*($L$3:$L$178&gt;L12))+1,"00"),"")</f>
        <v>01</v>
      </c>
      <c r="B12" s="7" t="s">
        <v>41</v>
      </c>
      <c r="C12" s="7" t="s">
        <v>42</v>
      </c>
      <c r="D12" s="7" t="s">
        <v>30</v>
      </c>
      <c r="E12" s="8" t="s">
        <v>43</v>
      </c>
      <c r="F12" s="7" t="s">
        <v>44</v>
      </c>
      <c r="G12" s="7">
        <v>1</v>
      </c>
      <c r="H12" s="10">
        <v>73.56</v>
      </c>
      <c r="I12" s="15">
        <f t="shared" si="0"/>
        <v>29.424</v>
      </c>
      <c r="J12" s="15">
        <v>80.77</v>
      </c>
      <c r="K12" s="15">
        <f t="shared" si="1"/>
        <v>48.462</v>
      </c>
      <c r="L12" s="15">
        <f t="shared" si="2"/>
        <v>77.886</v>
      </c>
      <c r="M12" s="7" t="str">
        <f t="shared" si="3"/>
        <v/>
      </c>
    </row>
    <row r="13" ht="19" customHeight="1" spans="1:13">
      <c r="A13" s="6" t="str">
        <f>IF(J13&gt;0,TEXT(SUMPRODUCT((F13=$F$3:$F$178)*($L$3:$L$178&gt;L13))+1,"00"),"")</f>
        <v>02</v>
      </c>
      <c r="B13" s="7" t="s">
        <v>45</v>
      </c>
      <c r="C13" s="7" t="s">
        <v>46</v>
      </c>
      <c r="D13" s="7" t="s">
        <v>30</v>
      </c>
      <c r="E13" s="8" t="s">
        <v>43</v>
      </c>
      <c r="F13" s="7" t="s">
        <v>44</v>
      </c>
      <c r="G13" s="7"/>
      <c r="H13" s="10">
        <v>77.68</v>
      </c>
      <c r="I13" s="15">
        <f t="shared" si="0"/>
        <v>31.072</v>
      </c>
      <c r="J13" s="15">
        <v>74.49</v>
      </c>
      <c r="K13" s="15">
        <f t="shared" si="1"/>
        <v>44.694</v>
      </c>
      <c r="L13" s="15">
        <f t="shared" si="2"/>
        <v>75.766</v>
      </c>
      <c r="M13" s="7" t="str">
        <f t="shared" si="3"/>
        <v/>
      </c>
    </row>
    <row r="14" ht="19" customHeight="1" spans="1:13">
      <c r="A14" s="6" t="str">
        <f>IF(J14&gt;0,TEXT(SUMPRODUCT((F14=$F$3:$F$178)*($L$3:$L$178&gt;L14))+1,"00"),"")</f>
        <v>01</v>
      </c>
      <c r="B14" s="7" t="s">
        <v>47</v>
      </c>
      <c r="C14" s="7" t="s">
        <v>48</v>
      </c>
      <c r="D14" s="7" t="s">
        <v>30</v>
      </c>
      <c r="E14" s="8" t="s">
        <v>49</v>
      </c>
      <c r="F14" s="7" t="s">
        <v>50</v>
      </c>
      <c r="G14" s="7">
        <v>1</v>
      </c>
      <c r="H14" s="10">
        <v>80.48</v>
      </c>
      <c r="I14" s="15">
        <f t="shared" si="0"/>
        <v>32.192</v>
      </c>
      <c r="J14" s="15">
        <v>77.27</v>
      </c>
      <c r="K14" s="15">
        <f t="shared" si="1"/>
        <v>46.362</v>
      </c>
      <c r="L14" s="15">
        <f t="shared" si="2"/>
        <v>78.554</v>
      </c>
      <c r="M14" s="7" t="str">
        <f t="shared" si="3"/>
        <v/>
      </c>
    </row>
    <row r="15" ht="19" customHeight="1" spans="1:13">
      <c r="A15" s="6" t="str">
        <f>IF(J15&gt;0,TEXT(SUMPRODUCT((F15=$F$3:$F$178)*($L$3:$L$178&gt;L15))+1,"00"),"")</f>
        <v>02</v>
      </c>
      <c r="B15" s="7" t="s">
        <v>51</v>
      </c>
      <c r="C15" s="7" t="s">
        <v>52</v>
      </c>
      <c r="D15" s="7" t="s">
        <v>30</v>
      </c>
      <c r="E15" s="8" t="s">
        <v>49</v>
      </c>
      <c r="F15" s="7" t="s">
        <v>50</v>
      </c>
      <c r="G15" s="7"/>
      <c r="H15" s="10">
        <v>69.24</v>
      </c>
      <c r="I15" s="15">
        <f t="shared" si="0"/>
        <v>27.696</v>
      </c>
      <c r="J15" s="15">
        <v>75.81</v>
      </c>
      <c r="K15" s="15">
        <f t="shared" si="1"/>
        <v>45.486</v>
      </c>
      <c r="L15" s="15">
        <f t="shared" si="2"/>
        <v>73.182</v>
      </c>
      <c r="M15" s="7" t="str">
        <f t="shared" si="3"/>
        <v/>
      </c>
    </row>
    <row r="16" ht="19" customHeight="1" spans="1:13">
      <c r="A16" s="6" t="str">
        <f>IF(J16&gt;0,TEXT(SUMPRODUCT((F16=$F$3:$F$178)*($L$3:$L$178&gt;L16))+1,"00"),"")</f>
        <v>01</v>
      </c>
      <c r="B16" s="7" t="s">
        <v>53</v>
      </c>
      <c r="C16" s="7" t="s">
        <v>54</v>
      </c>
      <c r="D16" s="7" t="s">
        <v>30</v>
      </c>
      <c r="E16" s="8" t="s">
        <v>55</v>
      </c>
      <c r="F16" s="7" t="s">
        <v>56</v>
      </c>
      <c r="G16" s="7">
        <v>1</v>
      </c>
      <c r="H16" s="10">
        <v>72.08</v>
      </c>
      <c r="I16" s="15">
        <f t="shared" si="0"/>
        <v>28.832</v>
      </c>
      <c r="J16" s="15">
        <v>75.17</v>
      </c>
      <c r="K16" s="15">
        <f t="shared" si="1"/>
        <v>45.102</v>
      </c>
      <c r="L16" s="15">
        <f t="shared" si="2"/>
        <v>73.934</v>
      </c>
      <c r="M16" s="7" t="str">
        <f t="shared" si="3"/>
        <v/>
      </c>
    </row>
    <row r="17" ht="19" customHeight="1" spans="1:13">
      <c r="A17" s="6" t="str">
        <f>IF(J17&gt;0,TEXT(SUMPRODUCT((F17=$F$3:$F$178)*($L$3:$L$178&gt;L17))+1,"00"),"")</f>
        <v>01</v>
      </c>
      <c r="B17" s="7" t="s">
        <v>57</v>
      </c>
      <c r="C17" s="7" t="s">
        <v>58</v>
      </c>
      <c r="D17" s="7" t="s">
        <v>30</v>
      </c>
      <c r="E17" s="8" t="s">
        <v>59</v>
      </c>
      <c r="F17" s="7" t="s">
        <v>60</v>
      </c>
      <c r="G17" s="7">
        <v>2</v>
      </c>
      <c r="H17" s="10">
        <v>78.04</v>
      </c>
      <c r="I17" s="15">
        <f t="shared" si="0"/>
        <v>31.216</v>
      </c>
      <c r="J17" s="15">
        <v>83.086</v>
      </c>
      <c r="K17" s="15">
        <f t="shared" si="1"/>
        <v>49.8516</v>
      </c>
      <c r="L17" s="15">
        <f t="shared" si="2"/>
        <v>81.0676</v>
      </c>
      <c r="M17" s="7" t="str">
        <f t="shared" si="3"/>
        <v/>
      </c>
    </row>
    <row r="18" ht="19" customHeight="1" spans="1:13">
      <c r="A18" s="6" t="str">
        <f>IF(J18&gt;0,TEXT(SUMPRODUCT((F18=$F$3:$F$178)*($L$3:$L$178&gt;L18))+1,"00"),"")</f>
        <v>02</v>
      </c>
      <c r="B18" s="7" t="s">
        <v>61</v>
      </c>
      <c r="C18" s="7" t="s">
        <v>62</v>
      </c>
      <c r="D18" s="7" t="s">
        <v>30</v>
      </c>
      <c r="E18" s="8" t="s">
        <v>59</v>
      </c>
      <c r="F18" s="7" t="s">
        <v>60</v>
      </c>
      <c r="G18" s="7"/>
      <c r="H18" s="10">
        <v>80.56</v>
      </c>
      <c r="I18" s="15">
        <f t="shared" si="0"/>
        <v>32.224</v>
      </c>
      <c r="J18" s="15">
        <v>80.36</v>
      </c>
      <c r="K18" s="15">
        <f t="shared" si="1"/>
        <v>48.216</v>
      </c>
      <c r="L18" s="15">
        <f t="shared" si="2"/>
        <v>80.44</v>
      </c>
      <c r="M18" s="7" t="str">
        <f t="shared" si="3"/>
        <v/>
      </c>
    </row>
    <row r="19" ht="19" customHeight="1" spans="1:13">
      <c r="A19" s="6" t="str">
        <f>IF(J19&gt;0,TEXT(SUMPRODUCT((F19=$F$3:$F$178)*($L$3:$L$178&gt;L19))+1,"00"),"")</f>
        <v>01</v>
      </c>
      <c r="B19" s="7" t="s">
        <v>63</v>
      </c>
      <c r="C19" s="7" t="s">
        <v>64</v>
      </c>
      <c r="D19" s="7" t="s">
        <v>30</v>
      </c>
      <c r="E19" s="8" t="s">
        <v>65</v>
      </c>
      <c r="F19" s="7" t="s">
        <v>66</v>
      </c>
      <c r="G19" s="7">
        <v>1</v>
      </c>
      <c r="H19" s="10">
        <v>74.76</v>
      </c>
      <c r="I19" s="15">
        <f t="shared" si="0"/>
        <v>29.904</v>
      </c>
      <c r="J19" s="15">
        <v>77.972</v>
      </c>
      <c r="K19" s="15">
        <f t="shared" si="1"/>
        <v>46.7832</v>
      </c>
      <c r="L19" s="15">
        <f t="shared" si="2"/>
        <v>76.6872</v>
      </c>
      <c r="M19" s="7" t="str">
        <f t="shared" si="3"/>
        <v/>
      </c>
    </row>
    <row r="20" ht="19" customHeight="1" spans="1:13">
      <c r="A20" s="6" t="str">
        <f>IF(J20&gt;0,TEXT(SUMPRODUCT((F20=$F$3:$F$178)*($L$3:$L$178&gt;L20))+1,"00"),"")</f>
        <v>01</v>
      </c>
      <c r="B20" s="7" t="s">
        <v>67</v>
      </c>
      <c r="C20" s="7" t="s">
        <v>68</v>
      </c>
      <c r="D20" s="7" t="s">
        <v>30</v>
      </c>
      <c r="E20" s="8" t="s">
        <v>69</v>
      </c>
      <c r="F20" s="7" t="s">
        <v>70</v>
      </c>
      <c r="G20" s="7">
        <v>1</v>
      </c>
      <c r="H20" s="10">
        <v>83.24</v>
      </c>
      <c r="I20" s="15">
        <f t="shared" si="0"/>
        <v>33.296</v>
      </c>
      <c r="J20" s="15">
        <v>83.45</v>
      </c>
      <c r="K20" s="15">
        <f t="shared" si="1"/>
        <v>50.07</v>
      </c>
      <c r="L20" s="15">
        <f t="shared" si="2"/>
        <v>83.366</v>
      </c>
      <c r="M20" s="7" t="str">
        <f t="shared" si="3"/>
        <v/>
      </c>
    </row>
    <row r="21" ht="19" customHeight="1" spans="1:13">
      <c r="A21" s="6" t="str">
        <f>IF(J21&gt;0,TEXT(SUMPRODUCT((F21=$F$3:$F$178)*($L$3:$L$178&gt;L21))+1,"00"),"")</f>
        <v>02</v>
      </c>
      <c r="B21" s="7" t="s">
        <v>71</v>
      </c>
      <c r="C21" s="7" t="s">
        <v>72</v>
      </c>
      <c r="D21" s="7" t="s">
        <v>30</v>
      </c>
      <c r="E21" s="8" t="s">
        <v>69</v>
      </c>
      <c r="F21" s="7" t="s">
        <v>70</v>
      </c>
      <c r="G21" s="7"/>
      <c r="H21" s="10">
        <v>73.36</v>
      </c>
      <c r="I21" s="15">
        <f t="shared" si="0"/>
        <v>29.344</v>
      </c>
      <c r="J21" s="15">
        <v>80.35</v>
      </c>
      <c r="K21" s="15">
        <f t="shared" si="1"/>
        <v>48.21</v>
      </c>
      <c r="L21" s="15">
        <f t="shared" si="2"/>
        <v>77.554</v>
      </c>
      <c r="M21" s="7" t="str">
        <f t="shared" si="3"/>
        <v/>
      </c>
    </row>
    <row r="22" ht="19" customHeight="1" spans="1:13">
      <c r="A22" s="6" t="str">
        <f>IF(J22&gt;0,TEXT(SUMPRODUCT((F22=$F$3:$F$178)*($L$3:$L$178&gt;L22))+1,"00"),"")</f>
        <v>01</v>
      </c>
      <c r="B22" s="7" t="s">
        <v>73</v>
      </c>
      <c r="C22" s="7" t="s">
        <v>74</v>
      </c>
      <c r="D22" s="7" t="s">
        <v>30</v>
      </c>
      <c r="E22" s="8" t="s">
        <v>75</v>
      </c>
      <c r="F22" s="7" t="s">
        <v>76</v>
      </c>
      <c r="G22" s="7">
        <v>1</v>
      </c>
      <c r="H22" s="10">
        <v>74.48</v>
      </c>
      <c r="I22" s="15">
        <f t="shared" si="0"/>
        <v>29.792</v>
      </c>
      <c r="J22" s="15">
        <v>79.37</v>
      </c>
      <c r="K22" s="15">
        <f t="shared" si="1"/>
        <v>47.622</v>
      </c>
      <c r="L22" s="15">
        <f t="shared" si="2"/>
        <v>77.414</v>
      </c>
      <c r="M22" s="7" t="str">
        <f t="shared" si="3"/>
        <v/>
      </c>
    </row>
    <row r="23" ht="19" customHeight="1" spans="1:13">
      <c r="A23" s="6" t="str">
        <f>IF(J23&gt;0,TEXT(SUMPRODUCT((F23=$F$3:$F$178)*($L$3:$L$178&gt;L23))+1,"00"),"")</f>
        <v>02</v>
      </c>
      <c r="B23" s="7" t="s">
        <v>77</v>
      </c>
      <c r="C23" s="7" t="s">
        <v>78</v>
      </c>
      <c r="D23" s="7" t="s">
        <v>30</v>
      </c>
      <c r="E23" s="8" t="s">
        <v>75</v>
      </c>
      <c r="F23" s="7" t="s">
        <v>76</v>
      </c>
      <c r="G23" s="7"/>
      <c r="H23" s="10">
        <v>74.04</v>
      </c>
      <c r="I23" s="15">
        <f t="shared" si="0"/>
        <v>29.616</v>
      </c>
      <c r="J23" s="15">
        <v>78.38</v>
      </c>
      <c r="K23" s="15">
        <f t="shared" si="1"/>
        <v>47.028</v>
      </c>
      <c r="L23" s="15">
        <f t="shared" si="2"/>
        <v>76.644</v>
      </c>
      <c r="M23" s="7" t="str">
        <f t="shared" si="3"/>
        <v/>
      </c>
    </row>
    <row r="24" ht="19" customHeight="1" spans="1:13">
      <c r="A24" s="6" t="str">
        <f>IF(J24&gt;0,TEXT(SUMPRODUCT((F24=$F$3:$F$178)*($L$3:$L$178&gt;L24))+1,"00"),"")</f>
        <v>01</v>
      </c>
      <c r="B24" s="7" t="s">
        <v>79</v>
      </c>
      <c r="C24" s="7" t="s">
        <v>80</v>
      </c>
      <c r="D24" s="7" t="s">
        <v>30</v>
      </c>
      <c r="E24" s="8" t="s">
        <v>81</v>
      </c>
      <c r="F24" s="7" t="s">
        <v>82</v>
      </c>
      <c r="G24" s="7">
        <v>1</v>
      </c>
      <c r="H24" s="10">
        <v>79.4</v>
      </c>
      <c r="I24" s="15">
        <f t="shared" si="0"/>
        <v>31.76</v>
      </c>
      <c r="J24" s="15">
        <v>77.91</v>
      </c>
      <c r="K24" s="15">
        <f t="shared" si="1"/>
        <v>46.746</v>
      </c>
      <c r="L24" s="15">
        <f t="shared" si="2"/>
        <v>78.506</v>
      </c>
      <c r="M24" s="7" t="str">
        <f t="shared" si="3"/>
        <v/>
      </c>
    </row>
    <row r="25" ht="19" customHeight="1" spans="1:13">
      <c r="A25" s="6" t="str">
        <f>IF(J25&gt;0,TEXT(SUMPRODUCT((F25=$F$3:$F$178)*($L$3:$L$178&gt;L25))+1,"00"),"")</f>
        <v>02</v>
      </c>
      <c r="B25" s="7" t="s">
        <v>83</v>
      </c>
      <c r="C25" s="7" t="s">
        <v>84</v>
      </c>
      <c r="D25" s="7" t="s">
        <v>30</v>
      </c>
      <c r="E25" s="8" t="s">
        <v>81</v>
      </c>
      <c r="F25" s="7" t="s">
        <v>82</v>
      </c>
      <c r="G25" s="7"/>
      <c r="H25" s="10">
        <v>77.72</v>
      </c>
      <c r="I25" s="15">
        <f t="shared" si="0"/>
        <v>31.088</v>
      </c>
      <c r="J25" s="15">
        <v>76.21</v>
      </c>
      <c r="K25" s="15">
        <f t="shared" si="1"/>
        <v>45.726</v>
      </c>
      <c r="L25" s="15">
        <f t="shared" si="2"/>
        <v>76.814</v>
      </c>
      <c r="M25" s="7" t="str">
        <f t="shared" si="3"/>
        <v/>
      </c>
    </row>
    <row r="26" ht="19" customHeight="1" spans="1:13">
      <c r="A26" s="6" t="str">
        <f>IF(J26&gt;0,TEXT(SUMPRODUCT((F26=$F$3:$F$178)*($L$3:$L$178&gt;L26))+1,"00"),"")</f>
        <v>03</v>
      </c>
      <c r="B26" s="7" t="s">
        <v>85</v>
      </c>
      <c r="C26" s="7" t="s">
        <v>86</v>
      </c>
      <c r="D26" s="7" t="s">
        <v>30</v>
      </c>
      <c r="E26" s="8" t="s">
        <v>81</v>
      </c>
      <c r="F26" s="7" t="s">
        <v>82</v>
      </c>
      <c r="G26" s="7"/>
      <c r="H26" s="10">
        <v>78.2</v>
      </c>
      <c r="I26" s="15">
        <f t="shared" si="0"/>
        <v>31.28</v>
      </c>
      <c r="J26" s="15">
        <v>74.87</v>
      </c>
      <c r="K26" s="15">
        <f t="shared" si="1"/>
        <v>44.922</v>
      </c>
      <c r="L26" s="15">
        <f t="shared" si="2"/>
        <v>76.202</v>
      </c>
      <c r="M26" s="7" t="str">
        <f t="shared" si="3"/>
        <v/>
      </c>
    </row>
    <row r="27" ht="19" customHeight="1" spans="1:13">
      <c r="A27" s="6" t="str">
        <f>IF(J27&gt;0,TEXT(SUMPRODUCT((F27=$F$3:$F$178)*($L$3:$L$178&gt;L27))+1,"00"),"")</f>
        <v>01</v>
      </c>
      <c r="B27" s="7" t="s">
        <v>87</v>
      </c>
      <c r="C27" s="7" t="s">
        <v>88</v>
      </c>
      <c r="D27" s="7" t="s">
        <v>30</v>
      </c>
      <c r="E27" s="8" t="s">
        <v>89</v>
      </c>
      <c r="F27" s="7" t="s">
        <v>90</v>
      </c>
      <c r="G27" s="7">
        <v>1</v>
      </c>
      <c r="H27" s="10">
        <v>77.92</v>
      </c>
      <c r="I27" s="15">
        <f t="shared" si="0"/>
        <v>31.168</v>
      </c>
      <c r="J27" s="15">
        <v>76.13</v>
      </c>
      <c r="K27" s="15">
        <f t="shared" si="1"/>
        <v>45.678</v>
      </c>
      <c r="L27" s="15">
        <f t="shared" si="2"/>
        <v>76.846</v>
      </c>
      <c r="M27" s="7" t="str">
        <f t="shared" si="3"/>
        <v/>
      </c>
    </row>
    <row r="28" ht="19" customHeight="1" spans="1:13">
      <c r="A28" s="6" t="str">
        <f>IF(J28&gt;0,TEXT(SUMPRODUCT((F28=$F$3:$F$178)*($L$3:$L$178&gt;L28))+1,"00"),"")</f>
        <v>01</v>
      </c>
      <c r="B28" s="7" t="s">
        <v>91</v>
      </c>
      <c r="C28" s="7" t="s">
        <v>92</v>
      </c>
      <c r="D28" s="7" t="s">
        <v>30</v>
      </c>
      <c r="E28" s="8" t="s">
        <v>93</v>
      </c>
      <c r="F28" s="7" t="s">
        <v>94</v>
      </c>
      <c r="G28" s="7">
        <v>2</v>
      </c>
      <c r="H28" s="10">
        <v>70.16</v>
      </c>
      <c r="I28" s="15">
        <f t="shared" si="0"/>
        <v>28.064</v>
      </c>
      <c r="J28" s="15">
        <v>81.196</v>
      </c>
      <c r="K28" s="15">
        <f t="shared" si="1"/>
        <v>48.7176</v>
      </c>
      <c r="L28" s="15">
        <f t="shared" si="2"/>
        <v>76.7816</v>
      </c>
      <c r="M28" s="7" t="str">
        <f t="shared" si="3"/>
        <v/>
      </c>
    </row>
    <row r="29" ht="19" customHeight="1" spans="1:13">
      <c r="A29" s="6" t="str">
        <f>IF(J29&gt;0,TEXT(SUMPRODUCT((F29=$F$3:$F$178)*($L$3:$L$178&gt;L29))+1,"00"),"")</f>
        <v>02</v>
      </c>
      <c r="B29" s="7" t="s">
        <v>95</v>
      </c>
      <c r="C29" s="7" t="s">
        <v>96</v>
      </c>
      <c r="D29" s="7" t="s">
        <v>30</v>
      </c>
      <c r="E29" s="8" t="s">
        <v>93</v>
      </c>
      <c r="F29" s="7" t="s">
        <v>94</v>
      </c>
      <c r="G29" s="7"/>
      <c r="H29" s="10">
        <v>69.24</v>
      </c>
      <c r="I29" s="15">
        <f t="shared" si="0"/>
        <v>27.696</v>
      </c>
      <c r="J29" s="15">
        <v>81.634</v>
      </c>
      <c r="K29" s="15">
        <f t="shared" si="1"/>
        <v>48.9804</v>
      </c>
      <c r="L29" s="15">
        <f t="shared" si="2"/>
        <v>76.6764</v>
      </c>
      <c r="M29" s="7" t="str">
        <f t="shared" si="3"/>
        <v/>
      </c>
    </row>
    <row r="30" ht="19" customHeight="1" spans="1:13">
      <c r="A30" s="6" t="str">
        <f>IF(J30&gt;0,TEXT(SUMPRODUCT((F30=$F$3:$F$178)*($L$3:$L$178&gt;L30))+1,"00"),"")</f>
        <v>03</v>
      </c>
      <c r="B30" s="7" t="s">
        <v>97</v>
      </c>
      <c r="C30" s="7" t="s">
        <v>98</v>
      </c>
      <c r="D30" s="7" t="s">
        <v>30</v>
      </c>
      <c r="E30" s="8" t="s">
        <v>93</v>
      </c>
      <c r="F30" s="7" t="s">
        <v>94</v>
      </c>
      <c r="G30" s="7"/>
      <c r="H30" s="10">
        <v>70.08</v>
      </c>
      <c r="I30" s="15">
        <f t="shared" si="0"/>
        <v>28.032</v>
      </c>
      <c r="J30" s="15">
        <v>81.014</v>
      </c>
      <c r="K30" s="15">
        <f t="shared" si="1"/>
        <v>48.6084</v>
      </c>
      <c r="L30" s="15">
        <f t="shared" si="2"/>
        <v>76.6404</v>
      </c>
      <c r="M30" s="7" t="str">
        <f t="shared" si="3"/>
        <v/>
      </c>
    </row>
    <row r="31" ht="19" customHeight="1" spans="1:13">
      <c r="A31" s="6" t="str">
        <f>IF(J31&gt;0,TEXT(SUMPRODUCT((F31=$F$3:$F$178)*($L$3:$L$178&gt;L31))+1,"00"),"")</f>
        <v>04</v>
      </c>
      <c r="B31" s="7" t="s">
        <v>99</v>
      </c>
      <c r="C31" s="7" t="s">
        <v>100</v>
      </c>
      <c r="D31" s="7" t="s">
        <v>30</v>
      </c>
      <c r="E31" s="8" t="s">
        <v>93</v>
      </c>
      <c r="F31" s="7" t="s">
        <v>94</v>
      </c>
      <c r="G31" s="7"/>
      <c r="H31" s="10">
        <v>76.96</v>
      </c>
      <c r="I31" s="15">
        <f t="shared" si="0"/>
        <v>30.784</v>
      </c>
      <c r="J31" s="15">
        <v>73.682</v>
      </c>
      <c r="K31" s="15">
        <f t="shared" si="1"/>
        <v>44.2092</v>
      </c>
      <c r="L31" s="15">
        <f t="shared" si="2"/>
        <v>74.9932</v>
      </c>
      <c r="M31" s="7" t="str">
        <f t="shared" si="3"/>
        <v/>
      </c>
    </row>
    <row r="32" ht="19" customHeight="1" spans="1:13">
      <c r="A32" s="6" t="str">
        <f>IF(J32&gt;0,TEXT(SUMPRODUCT((F32=$F$3:$F$178)*($L$3:$L$178&gt;L32))+1,"00"),"")</f>
        <v>05</v>
      </c>
      <c r="B32" s="7" t="s">
        <v>101</v>
      </c>
      <c r="C32" s="7" t="s">
        <v>102</v>
      </c>
      <c r="D32" s="7" t="s">
        <v>30</v>
      </c>
      <c r="E32" s="8" t="s">
        <v>93</v>
      </c>
      <c r="F32" s="7" t="s">
        <v>94</v>
      </c>
      <c r="G32" s="7"/>
      <c r="H32" s="10">
        <v>67.24</v>
      </c>
      <c r="I32" s="15">
        <f t="shared" si="0"/>
        <v>26.896</v>
      </c>
      <c r="J32" s="15">
        <v>78.78</v>
      </c>
      <c r="K32" s="15">
        <f t="shared" si="1"/>
        <v>47.268</v>
      </c>
      <c r="L32" s="15">
        <f t="shared" si="2"/>
        <v>74.164</v>
      </c>
      <c r="M32" s="7" t="str">
        <f t="shared" si="3"/>
        <v/>
      </c>
    </row>
    <row r="33" ht="19" customHeight="1" spans="1:13">
      <c r="A33" s="6" t="str">
        <f>IF(J33&gt;0,TEXT(SUMPRODUCT((F33=$F$3:$F$178)*($L$3:$L$178&gt;L33))+1,"00"),"")</f>
        <v>06</v>
      </c>
      <c r="B33" s="7" t="s">
        <v>103</v>
      </c>
      <c r="C33" s="7" t="s">
        <v>104</v>
      </c>
      <c r="D33" s="7" t="s">
        <v>30</v>
      </c>
      <c r="E33" s="8" t="s">
        <v>93</v>
      </c>
      <c r="F33" s="7" t="s">
        <v>94</v>
      </c>
      <c r="G33" s="7"/>
      <c r="H33" s="10">
        <v>63</v>
      </c>
      <c r="I33" s="15">
        <f t="shared" si="0"/>
        <v>25.2</v>
      </c>
      <c r="J33" s="15">
        <v>74.954</v>
      </c>
      <c r="K33" s="15">
        <f t="shared" si="1"/>
        <v>44.9724</v>
      </c>
      <c r="L33" s="15">
        <f t="shared" si="2"/>
        <v>70.1724</v>
      </c>
      <c r="M33" s="7" t="str">
        <f t="shared" si="3"/>
        <v/>
      </c>
    </row>
    <row r="34" ht="19" customHeight="1" spans="1:13">
      <c r="A34" s="6" t="str">
        <f>IF(J34&gt;0,TEXT(SUMPRODUCT((F34=$F$3:$F$178)*($L$3:$L$178&gt;L34))+1,"00"),"")</f>
        <v>01</v>
      </c>
      <c r="B34" s="7" t="s">
        <v>105</v>
      </c>
      <c r="C34" s="7" t="s">
        <v>106</v>
      </c>
      <c r="D34" s="7" t="s">
        <v>30</v>
      </c>
      <c r="E34" s="8" t="s">
        <v>107</v>
      </c>
      <c r="F34" s="7" t="s">
        <v>108</v>
      </c>
      <c r="G34" s="7">
        <v>1</v>
      </c>
      <c r="H34" s="10">
        <v>71.36</v>
      </c>
      <c r="I34" s="15">
        <f t="shared" si="0"/>
        <v>28.544</v>
      </c>
      <c r="J34" s="15">
        <v>79.596</v>
      </c>
      <c r="K34" s="15">
        <f t="shared" si="1"/>
        <v>47.7576</v>
      </c>
      <c r="L34" s="15">
        <f t="shared" si="2"/>
        <v>76.3016</v>
      </c>
      <c r="M34" s="7" t="str">
        <f t="shared" si="3"/>
        <v/>
      </c>
    </row>
    <row r="35" ht="19" customHeight="1" spans="1:13">
      <c r="A35" s="6" t="str">
        <f>IF(J35&gt;0,TEXT(SUMPRODUCT((F35=$F$3:$F$178)*($L$3:$L$178&gt;L35))+1,"00"),"")</f>
        <v>01</v>
      </c>
      <c r="B35" s="7" t="s">
        <v>109</v>
      </c>
      <c r="C35" s="7" t="s">
        <v>110</v>
      </c>
      <c r="D35" s="7" t="s">
        <v>30</v>
      </c>
      <c r="E35" s="8" t="s">
        <v>111</v>
      </c>
      <c r="F35" s="7" t="s">
        <v>112</v>
      </c>
      <c r="G35" s="7">
        <v>1</v>
      </c>
      <c r="H35" s="10">
        <v>80.29</v>
      </c>
      <c r="I35" s="15">
        <f t="shared" si="0"/>
        <v>32.116</v>
      </c>
      <c r="J35" s="15">
        <v>82.384</v>
      </c>
      <c r="K35" s="15">
        <f t="shared" si="1"/>
        <v>49.4304</v>
      </c>
      <c r="L35" s="15">
        <f t="shared" si="2"/>
        <v>81.5464</v>
      </c>
      <c r="M35" s="7" t="str">
        <f t="shared" si="3"/>
        <v/>
      </c>
    </row>
    <row r="36" ht="19" customHeight="1" spans="1:13">
      <c r="A36" s="6" t="str">
        <f>IF(J36&gt;0,TEXT(SUMPRODUCT((F36=$F$3:$F$178)*($L$3:$L$178&gt;L36))+1,"00"),"")</f>
        <v>02</v>
      </c>
      <c r="B36" s="7" t="s">
        <v>113</v>
      </c>
      <c r="C36" s="7" t="s">
        <v>114</v>
      </c>
      <c r="D36" s="7" t="s">
        <v>30</v>
      </c>
      <c r="E36" s="8" t="s">
        <v>111</v>
      </c>
      <c r="F36" s="7" t="s">
        <v>112</v>
      </c>
      <c r="G36" s="7"/>
      <c r="H36" s="10">
        <v>76.83</v>
      </c>
      <c r="I36" s="15">
        <f t="shared" si="0"/>
        <v>30.732</v>
      </c>
      <c r="J36" s="15">
        <v>82.036</v>
      </c>
      <c r="K36" s="15">
        <f t="shared" si="1"/>
        <v>49.2216</v>
      </c>
      <c r="L36" s="15">
        <f t="shared" si="2"/>
        <v>79.9536</v>
      </c>
      <c r="M36" s="7" t="str">
        <f t="shared" si="3"/>
        <v/>
      </c>
    </row>
    <row r="37" ht="19" customHeight="1" spans="1:13">
      <c r="A37" s="6" t="str">
        <f>IF(J37&gt;0,TEXT(SUMPRODUCT((F37=$F$3:$F$178)*($L$3:$L$178&gt;L37))+1,"00"),"")</f>
        <v>03</v>
      </c>
      <c r="B37" s="7" t="s">
        <v>115</v>
      </c>
      <c r="C37" s="7" t="s">
        <v>116</v>
      </c>
      <c r="D37" s="7" t="s">
        <v>30</v>
      </c>
      <c r="E37" s="8" t="s">
        <v>111</v>
      </c>
      <c r="F37" s="7" t="s">
        <v>112</v>
      </c>
      <c r="G37" s="7"/>
      <c r="H37" s="10">
        <v>74.81</v>
      </c>
      <c r="I37" s="15">
        <f t="shared" si="0"/>
        <v>29.924</v>
      </c>
      <c r="J37" s="15">
        <v>81.176</v>
      </c>
      <c r="K37" s="15">
        <f t="shared" si="1"/>
        <v>48.7056</v>
      </c>
      <c r="L37" s="15">
        <f t="shared" si="2"/>
        <v>78.6296</v>
      </c>
      <c r="M37" s="7" t="str">
        <f t="shared" si="3"/>
        <v/>
      </c>
    </row>
    <row r="38" ht="19" customHeight="1" spans="1:13">
      <c r="A38" s="6" t="str">
        <f>IF(J38&gt;0,TEXT(SUMPRODUCT((F38=$F$3:$F$178)*($L$3:$L$178&gt;L38))+1,"00"),"")</f>
        <v>01</v>
      </c>
      <c r="B38" s="7" t="s">
        <v>117</v>
      </c>
      <c r="C38" s="7" t="s">
        <v>118</v>
      </c>
      <c r="D38" s="7" t="s">
        <v>30</v>
      </c>
      <c r="E38" s="8" t="s">
        <v>119</v>
      </c>
      <c r="F38" s="7" t="s">
        <v>120</v>
      </c>
      <c r="G38" s="7">
        <v>2</v>
      </c>
      <c r="H38" s="10">
        <v>76.68</v>
      </c>
      <c r="I38" s="15">
        <f t="shared" si="0"/>
        <v>30.672</v>
      </c>
      <c r="J38" s="15">
        <v>81.684</v>
      </c>
      <c r="K38" s="15">
        <f t="shared" si="1"/>
        <v>49.0104</v>
      </c>
      <c r="L38" s="15">
        <f t="shared" si="2"/>
        <v>79.6824</v>
      </c>
      <c r="M38" s="7" t="str">
        <f t="shared" si="3"/>
        <v/>
      </c>
    </row>
    <row r="39" ht="19" customHeight="1" spans="1:13">
      <c r="A39" s="6" t="str">
        <f>IF(J39&gt;0,TEXT(SUMPRODUCT((F39=$F$3:$F$178)*($L$3:$L$178&gt;L39))+1,"00"),"")</f>
        <v>02</v>
      </c>
      <c r="B39" s="7" t="s">
        <v>121</v>
      </c>
      <c r="C39" s="7" t="s">
        <v>122</v>
      </c>
      <c r="D39" s="7" t="s">
        <v>30</v>
      </c>
      <c r="E39" s="8" t="s">
        <v>119</v>
      </c>
      <c r="F39" s="7" t="s">
        <v>120</v>
      </c>
      <c r="G39" s="7"/>
      <c r="H39" s="10">
        <v>71.56</v>
      </c>
      <c r="I39" s="15">
        <f t="shared" si="0"/>
        <v>28.624</v>
      </c>
      <c r="J39" s="15">
        <v>82.048</v>
      </c>
      <c r="K39" s="15">
        <f t="shared" si="1"/>
        <v>49.2288</v>
      </c>
      <c r="L39" s="15">
        <f t="shared" si="2"/>
        <v>77.8528</v>
      </c>
      <c r="M39" s="7" t="str">
        <f t="shared" si="3"/>
        <v/>
      </c>
    </row>
    <row r="40" ht="19" customHeight="1" spans="1:13">
      <c r="A40" s="6" t="str">
        <f>IF(J40&gt;0,TEXT(SUMPRODUCT((F40=$F$3:$F$178)*($L$3:$L$178&gt;L40))+1,"00"),"")</f>
        <v>03</v>
      </c>
      <c r="B40" s="7" t="s">
        <v>123</v>
      </c>
      <c r="C40" s="7" t="s">
        <v>124</v>
      </c>
      <c r="D40" s="7" t="s">
        <v>30</v>
      </c>
      <c r="E40" s="8" t="s">
        <v>119</v>
      </c>
      <c r="F40" s="7" t="s">
        <v>120</v>
      </c>
      <c r="G40" s="7"/>
      <c r="H40" s="10">
        <v>65.64</v>
      </c>
      <c r="I40" s="15">
        <f t="shared" si="0"/>
        <v>26.256</v>
      </c>
      <c r="J40" s="15">
        <v>82.504</v>
      </c>
      <c r="K40" s="15">
        <f t="shared" si="1"/>
        <v>49.5024</v>
      </c>
      <c r="L40" s="15">
        <f t="shared" si="2"/>
        <v>75.7584</v>
      </c>
      <c r="M40" s="7" t="str">
        <f t="shared" si="3"/>
        <v/>
      </c>
    </row>
    <row r="41" ht="19" customHeight="1" spans="1:13">
      <c r="A41" s="6" t="str">
        <f>IF(J41&gt;0,TEXT(SUMPRODUCT((F41=$F$3:$F$178)*($L$3:$L$178&gt;L41))+1,"00"),"")</f>
        <v>04</v>
      </c>
      <c r="B41" s="7" t="s">
        <v>125</v>
      </c>
      <c r="C41" s="7" t="s">
        <v>126</v>
      </c>
      <c r="D41" s="7" t="s">
        <v>30</v>
      </c>
      <c r="E41" s="8" t="s">
        <v>119</v>
      </c>
      <c r="F41" s="7" t="s">
        <v>120</v>
      </c>
      <c r="G41" s="7"/>
      <c r="H41" s="10">
        <v>69.96</v>
      </c>
      <c r="I41" s="15">
        <f t="shared" si="0"/>
        <v>27.984</v>
      </c>
      <c r="J41" s="15">
        <v>79.366</v>
      </c>
      <c r="K41" s="15">
        <f t="shared" si="1"/>
        <v>47.6196</v>
      </c>
      <c r="L41" s="15">
        <f t="shared" si="2"/>
        <v>75.6036</v>
      </c>
      <c r="M41" s="7" t="str">
        <f t="shared" si="3"/>
        <v/>
      </c>
    </row>
    <row r="42" ht="19" customHeight="1" spans="1:13">
      <c r="A42" s="6" t="str">
        <f>IF(J42&gt;0,TEXT(SUMPRODUCT((F42=$F$3:$F$178)*($L$3:$L$178&gt;L42))+1,"00"),"")</f>
        <v>05</v>
      </c>
      <c r="B42" s="7" t="s">
        <v>127</v>
      </c>
      <c r="C42" s="7" t="s">
        <v>128</v>
      </c>
      <c r="D42" s="7" t="s">
        <v>30</v>
      </c>
      <c r="E42" s="8" t="s">
        <v>119</v>
      </c>
      <c r="F42" s="7" t="s">
        <v>120</v>
      </c>
      <c r="G42" s="7"/>
      <c r="H42" s="10">
        <v>66.72</v>
      </c>
      <c r="I42" s="15">
        <f t="shared" si="0"/>
        <v>26.688</v>
      </c>
      <c r="J42" s="15">
        <v>79.606</v>
      </c>
      <c r="K42" s="15">
        <f t="shared" si="1"/>
        <v>47.7636</v>
      </c>
      <c r="L42" s="15">
        <f t="shared" si="2"/>
        <v>74.4516</v>
      </c>
      <c r="M42" s="7" t="str">
        <f t="shared" si="3"/>
        <v/>
      </c>
    </row>
    <row r="43" ht="19" customHeight="1" spans="1:13">
      <c r="A43" s="6" t="str">
        <f>IF(J43&gt;0,TEXT(SUMPRODUCT((F43=$F$3:$F$178)*($L$3:$L$178&gt;L43))+1,"00"),"")</f>
        <v>06</v>
      </c>
      <c r="B43" s="7" t="s">
        <v>129</v>
      </c>
      <c r="C43" s="7" t="s">
        <v>130</v>
      </c>
      <c r="D43" s="7" t="s">
        <v>30</v>
      </c>
      <c r="E43" s="8" t="s">
        <v>119</v>
      </c>
      <c r="F43" s="7" t="s">
        <v>120</v>
      </c>
      <c r="G43" s="7"/>
      <c r="H43" s="10">
        <v>67.56</v>
      </c>
      <c r="I43" s="15">
        <f t="shared" si="0"/>
        <v>27.024</v>
      </c>
      <c r="J43" s="15">
        <v>74.984</v>
      </c>
      <c r="K43" s="15">
        <f t="shared" si="1"/>
        <v>44.9904</v>
      </c>
      <c r="L43" s="15">
        <f t="shared" si="2"/>
        <v>72.0144</v>
      </c>
      <c r="M43" s="7" t="str">
        <f t="shared" si="3"/>
        <v/>
      </c>
    </row>
    <row r="44" ht="19" customHeight="1" spans="1:13">
      <c r="A44" s="6" t="str">
        <f>IF(J44&gt;0,TEXT(SUMPRODUCT((F44=$F$3:$F$178)*($L$3:$L$178&gt;L44))+1,"00"),"")</f>
        <v>01</v>
      </c>
      <c r="B44" s="7" t="s">
        <v>131</v>
      </c>
      <c r="C44" s="7" t="s">
        <v>132</v>
      </c>
      <c r="D44" s="7" t="s">
        <v>133</v>
      </c>
      <c r="E44" s="8" t="s">
        <v>134</v>
      </c>
      <c r="F44" s="7" t="s">
        <v>135</v>
      </c>
      <c r="G44" s="7">
        <v>2</v>
      </c>
      <c r="H44" s="10">
        <v>73.2</v>
      </c>
      <c r="I44" s="15">
        <f t="shared" si="0"/>
        <v>29.28</v>
      </c>
      <c r="J44" s="15">
        <v>77.55</v>
      </c>
      <c r="K44" s="15">
        <f t="shared" si="1"/>
        <v>46.53</v>
      </c>
      <c r="L44" s="15">
        <f t="shared" si="2"/>
        <v>75.81</v>
      </c>
      <c r="M44" s="7" t="str">
        <f t="shared" si="3"/>
        <v/>
      </c>
    </row>
    <row r="45" ht="19" customHeight="1" spans="1:13">
      <c r="A45" s="6" t="str">
        <f>IF(J45&gt;0,TEXT(SUMPRODUCT((F45=$F$3:$F$178)*($L$3:$L$178&gt;L45))+1,"00"),"")</f>
        <v/>
      </c>
      <c r="B45" s="7" t="s">
        <v>136</v>
      </c>
      <c r="C45" s="7" t="s">
        <v>137</v>
      </c>
      <c r="D45" s="7" t="s">
        <v>133</v>
      </c>
      <c r="E45" s="8" t="s">
        <v>134</v>
      </c>
      <c r="F45" s="7" t="s">
        <v>135</v>
      </c>
      <c r="G45" s="7"/>
      <c r="H45" s="10">
        <v>73.24</v>
      </c>
      <c r="I45" s="15">
        <f t="shared" si="0"/>
        <v>29.296</v>
      </c>
      <c r="J45" s="15"/>
      <c r="K45" s="15" t="str">
        <f t="shared" si="1"/>
        <v/>
      </c>
      <c r="L45" s="15">
        <f t="shared" si="2"/>
        <v>0</v>
      </c>
      <c r="M45" s="7" t="str">
        <f t="shared" si="3"/>
        <v>面试缺考</v>
      </c>
    </row>
    <row r="46" ht="19" customHeight="1" spans="1:13">
      <c r="A46" s="6" t="str">
        <f>IF(J46&gt;0,TEXT(SUMPRODUCT((F46=$F$3:$F$178)*($L$3:$L$178&gt;L46))+1,"00"),"")</f>
        <v>01</v>
      </c>
      <c r="B46" s="7" t="s">
        <v>138</v>
      </c>
      <c r="C46" s="7" t="s">
        <v>139</v>
      </c>
      <c r="D46" s="7" t="s">
        <v>133</v>
      </c>
      <c r="E46" s="8" t="s">
        <v>134</v>
      </c>
      <c r="F46" s="7" t="s">
        <v>140</v>
      </c>
      <c r="G46" s="7">
        <v>1</v>
      </c>
      <c r="H46" s="10">
        <v>70.12</v>
      </c>
      <c r="I46" s="15">
        <f t="shared" si="0"/>
        <v>28.048</v>
      </c>
      <c r="J46" s="15">
        <v>76.63</v>
      </c>
      <c r="K46" s="15">
        <f t="shared" si="1"/>
        <v>45.978</v>
      </c>
      <c r="L46" s="15">
        <f t="shared" si="2"/>
        <v>74.026</v>
      </c>
      <c r="M46" s="7" t="str">
        <f t="shared" si="3"/>
        <v/>
      </c>
    </row>
    <row r="47" ht="19" customHeight="1" spans="1:13">
      <c r="A47" s="6" t="str">
        <f>IF(J47&gt;0,TEXT(SUMPRODUCT((F47=$F$3:$F$178)*($L$3:$L$178&gt;L47))+1,"00"),"")</f>
        <v>01</v>
      </c>
      <c r="B47" s="7" t="s">
        <v>141</v>
      </c>
      <c r="C47" s="7" t="s">
        <v>142</v>
      </c>
      <c r="D47" s="7" t="s">
        <v>133</v>
      </c>
      <c r="E47" s="8" t="s">
        <v>143</v>
      </c>
      <c r="F47" s="7" t="s">
        <v>144</v>
      </c>
      <c r="G47" s="7">
        <v>1</v>
      </c>
      <c r="H47" s="10">
        <v>76.64</v>
      </c>
      <c r="I47" s="15">
        <f t="shared" si="0"/>
        <v>30.656</v>
      </c>
      <c r="J47" s="15">
        <v>84.876</v>
      </c>
      <c r="K47" s="15">
        <f t="shared" si="1"/>
        <v>50.9256</v>
      </c>
      <c r="L47" s="15">
        <f t="shared" si="2"/>
        <v>81.5816</v>
      </c>
      <c r="M47" s="7" t="str">
        <f t="shared" si="3"/>
        <v/>
      </c>
    </row>
    <row r="48" ht="19" customHeight="1" spans="1:13">
      <c r="A48" s="6" t="str">
        <f>IF(J48&gt;0,TEXT(SUMPRODUCT((F48=$F$3:$F$178)*($L$3:$L$178&gt;L48))+1,"00"),"")</f>
        <v>02</v>
      </c>
      <c r="B48" s="7" t="s">
        <v>145</v>
      </c>
      <c r="C48" s="7" t="s">
        <v>146</v>
      </c>
      <c r="D48" s="7" t="s">
        <v>133</v>
      </c>
      <c r="E48" s="8" t="s">
        <v>143</v>
      </c>
      <c r="F48" s="7" t="s">
        <v>144</v>
      </c>
      <c r="G48" s="7"/>
      <c r="H48" s="10">
        <v>67.96</v>
      </c>
      <c r="I48" s="15">
        <f t="shared" si="0"/>
        <v>27.184</v>
      </c>
      <c r="J48" s="15">
        <v>79.156</v>
      </c>
      <c r="K48" s="15">
        <f t="shared" si="1"/>
        <v>47.4936</v>
      </c>
      <c r="L48" s="15">
        <f t="shared" si="2"/>
        <v>74.6776</v>
      </c>
      <c r="M48" s="7" t="str">
        <f t="shared" si="3"/>
        <v/>
      </c>
    </row>
    <row r="49" ht="19" customHeight="1" spans="1:13">
      <c r="A49" s="6" t="str">
        <f>IF(J49&gt;0,TEXT(SUMPRODUCT((F49=$F$3:$F$178)*($L$3:$L$178&gt;L49))+1,"00"),"")</f>
        <v>03</v>
      </c>
      <c r="B49" s="7" t="s">
        <v>147</v>
      </c>
      <c r="C49" s="7" t="s">
        <v>148</v>
      </c>
      <c r="D49" s="7" t="s">
        <v>133</v>
      </c>
      <c r="E49" s="8" t="s">
        <v>143</v>
      </c>
      <c r="F49" s="7" t="s">
        <v>144</v>
      </c>
      <c r="G49" s="7"/>
      <c r="H49" s="10">
        <v>70.24</v>
      </c>
      <c r="I49" s="15">
        <f t="shared" si="0"/>
        <v>28.096</v>
      </c>
      <c r="J49" s="15">
        <v>74.146</v>
      </c>
      <c r="K49" s="15">
        <f t="shared" si="1"/>
        <v>44.4876</v>
      </c>
      <c r="L49" s="15">
        <f t="shared" si="2"/>
        <v>72.5836</v>
      </c>
      <c r="M49" s="7" t="str">
        <f t="shared" si="3"/>
        <v/>
      </c>
    </row>
    <row r="50" ht="19" customHeight="1" spans="1:13">
      <c r="A50" s="6" t="str">
        <f>IF(J50&gt;0,TEXT(SUMPRODUCT((F50=$F$3:$F$178)*($L$3:$L$178&gt;L50))+1,"00"),"")</f>
        <v>01</v>
      </c>
      <c r="B50" s="7" t="s">
        <v>149</v>
      </c>
      <c r="C50" s="7" t="s">
        <v>150</v>
      </c>
      <c r="D50" s="7" t="s">
        <v>133</v>
      </c>
      <c r="E50" s="8" t="s">
        <v>151</v>
      </c>
      <c r="F50" s="7" t="s">
        <v>152</v>
      </c>
      <c r="G50" s="7">
        <v>2</v>
      </c>
      <c r="H50" s="10">
        <v>72.2</v>
      </c>
      <c r="I50" s="15">
        <f t="shared" si="0"/>
        <v>28.88</v>
      </c>
      <c r="J50" s="15">
        <v>83.278</v>
      </c>
      <c r="K50" s="15">
        <f t="shared" si="1"/>
        <v>49.9668</v>
      </c>
      <c r="L50" s="15">
        <f t="shared" si="2"/>
        <v>78.8468</v>
      </c>
      <c r="M50" s="7" t="str">
        <f t="shared" si="3"/>
        <v/>
      </c>
    </row>
    <row r="51" ht="19" customHeight="1" spans="1:13">
      <c r="A51" s="6" t="str">
        <f>IF(J51&gt;0,TEXT(SUMPRODUCT((F51=$F$3:$F$178)*($L$3:$L$178&gt;L51))+1,"00"),"")</f>
        <v>02</v>
      </c>
      <c r="B51" s="7" t="s">
        <v>153</v>
      </c>
      <c r="C51" s="7" t="s">
        <v>154</v>
      </c>
      <c r="D51" s="7" t="s">
        <v>133</v>
      </c>
      <c r="E51" s="8" t="s">
        <v>151</v>
      </c>
      <c r="F51" s="7" t="s">
        <v>152</v>
      </c>
      <c r="G51" s="7"/>
      <c r="H51" s="10">
        <v>77.8</v>
      </c>
      <c r="I51" s="15">
        <f t="shared" si="0"/>
        <v>31.12</v>
      </c>
      <c r="J51" s="15">
        <v>79.426</v>
      </c>
      <c r="K51" s="15">
        <f t="shared" si="1"/>
        <v>47.6556</v>
      </c>
      <c r="L51" s="15">
        <f t="shared" si="2"/>
        <v>78.7756</v>
      </c>
      <c r="M51" s="7" t="str">
        <f t="shared" si="3"/>
        <v/>
      </c>
    </row>
    <row r="52" ht="19" customHeight="1" spans="1:13">
      <c r="A52" s="6" t="str">
        <f>IF(J52&gt;0,TEXT(SUMPRODUCT((F52=$F$3:$F$178)*($L$3:$L$178&gt;L52))+1,"00"),"")</f>
        <v>03</v>
      </c>
      <c r="B52" s="7" t="s">
        <v>155</v>
      </c>
      <c r="C52" s="7" t="s">
        <v>156</v>
      </c>
      <c r="D52" s="7" t="s">
        <v>133</v>
      </c>
      <c r="E52" s="8" t="s">
        <v>151</v>
      </c>
      <c r="F52" s="7" t="s">
        <v>152</v>
      </c>
      <c r="G52" s="7"/>
      <c r="H52" s="10">
        <v>72.24</v>
      </c>
      <c r="I52" s="15">
        <f t="shared" si="0"/>
        <v>28.896</v>
      </c>
      <c r="J52" s="15">
        <v>82.166</v>
      </c>
      <c r="K52" s="15">
        <f t="shared" si="1"/>
        <v>49.2996</v>
      </c>
      <c r="L52" s="15">
        <f t="shared" si="2"/>
        <v>78.1956</v>
      </c>
      <c r="M52" s="7" t="str">
        <f t="shared" si="3"/>
        <v/>
      </c>
    </row>
    <row r="53" ht="19" customHeight="1" spans="1:13">
      <c r="A53" s="6" t="str">
        <f>IF(J53&gt;0,TEXT(SUMPRODUCT((F53=$F$3:$F$178)*($L$3:$L$178&gt;L53))+1,"00"),"")</f>
        <v>04</v>
      </c>
      <c r="B53" s="7" t="s">
        <v>157</v>
      </c>
      <c r="C53" s="7" t="s">
        <v>158</v>
      </c>
      <c r="D53" s="7" t="s">
        <v>133</v>
      </c>
      <c r="E53" s="8" t="s">
        <v>151</v>
      </c>
      <c r="F53" s="7" t="s">
        <v>152</v>
      </c>
      <c r="G53" s="7"/>
      <c r="H53" s="10">
        <v>70.64</v>
      </c>
      <c r="I53" s="15">
        <f t="shared" si="0"/>
        <v>28.256</v>
      </c>
      <c r="J53" s="15">
        <v>81.746</v>
      </c>
      <c r="K53" s="15">
        <f t="shared" si="1"/>
        <v>49.0476</v>
      </c>
      <c r="L53" s="15">
        <f t="shared" si="2"/>
        <v>77.3036</v>
      </c>
      <c r="M53" s="7" t="str">
        <f t="shared" si="3"/>
        <v/>
      </c>
    </row>
    <row r="54" ht="19" customHeight="1" spans="1:13">
      <c r="A54" s="6" t="str">
        <f>IF(J54&gt;0,TEXT(SUMPRODUCT((F54=$F$3:$F$178)*($L$3:$L$178&gt;L54))+1,"00"),"")</f>
        <v>05</v>
      </c>
      <c r="B54" s="7" t="s">
        <v>159</v>
      </c>
      <c r="C54" s="7" t="s">
        <v>160</v>
      </c>
      <c r="D54" s="7" t="s">
        <v>133</v>
      </c>
      <c r="E54" s="8" t="s">
        <v>151</v>
      </c>
      <c r="F54" s="7" t="s">
        <v>152</v>
      </c>
      <c r="G54" s="7"/>
      <c r="H54" s="10">
        <v>73.52</v>
      </c>
      <c r="I54" s="15">
        <f t="shared" si="0"/>
        <v>29.408</v>
      </c>
      <c r="J54" s="15">
        <v>78.47</v>
      </c>
      <c r="K54" s="15">
        <f t="shared" si="1"/>
        <v>47.082</v>
      </c>
      <c r="L54" s="15">
        <f t="shared" si="2"/>
        <v>76.49</v>
      </c>
      <c r="M54" s="7" t="str">
        <f t="shared" si="3"/>
        <v/>
      </c>
    </row>
    <row r="55" ht="19" customHeight="1" spans="1:13">
      <c r="A55" s="6" t="str">
        <f>IF(J55&gt;0,TEXT(SUMPRODUCT((F55=$F$3:$F$178)*($L$3:$L$178&gt;L55))+1,"00"),"")</f>
        <v>06</v>
      </c>
      <c r="B55" s="7" t="s">
        <v>161</v>
      </c>
      <c r="C55" s="7" t="s">
        <v>162</v>
      </c>
      <c r="D55" s="7" t="s">
        <v>133</v>
      </c>
      <c r="E55" s="8" t="s">
        <v>151</v>
      </c>
      <c r="F55" s="7" t="s">
        <v>152</v>
      </c>
      <c r="G55" s="7"/>
      <c r="H55" s="10">
        <v>71.48</v>
      </c>
      <c r="I55" s="15">
        <f t="shared" si="0"/>
        <v>28.592</v>
      </c>
      <c r="J55" s="15">
        <v>77.97</v>
      </c>
      <c r="K55" s="15">
        <f t="shared" si="1"/>
        <v>46.782</v>
      </c>
      <c r="L55" s="15">
        <f t="shared" si="2"/>
        <v>75.374</v>
      </c>
      <c r="M55" s="7" t="str">
        <f t="shared" si="3"/>
        <v/>
      </c>
    </row>
    <row r="56" ht="19" customHeight="1" spans="1:13">
      <c r="A56" s="6" t="str">
        <f>IF(J56&gt;0,TEXT(SUMPRODUCT((F56=$F$3:$F$178)*($L$3:$L$178&gt;L56))+1,"00"),"")</f>
        <v>01</v>
      </c>
      <c r="B56" s="7" t="s">
        <v>163</v>
      </c>
      <c r="C56" s="7" t="s">
        <v>164</v>
      </c>
      <c r="D56" s="7" t="s">
        <v>133</v>
      </c>
      <c r="E56" s="8" t="s">
        <v>151</v>
      </c>
      <c r="F56" s="7" t="s">
        <v>165</v>
      </c>
      <c r="G56" s="7">
        <v>2</v>
      </c>
      <c r="H56" s="10">
        <v>77.28</v>
      </c>
      <c r="I56" s="15">
        <f t="shared" si="0"/>
        <v>30.912</v>
      </c>
      <c r="J56" s="15">
        <v>87.642</v>
      </c>
      <c r="K56" s="15">
        <f t="shared" si="1"/>
        <v>52.5852</v>
      </c>
      <c r="L56" s="15">
        <f t="shared" si="2"/>
        <v>83.4972</v>
      </c>
      <c r="M56" s="7" t="str">
        <f t="shared" si="3"/>
        <v/>
      </c>
    </row>
    <row r="57" ht="19" customHeight="1" spans="1:13">
      <c r="A57" s="6" t="str">
        <f>IF(J57&gt;0,TEXT(SUMPRODUCT((F57=$F$3:$F$178)*($L$3:$L$178&gt;L57))+1,"00"),"")</f>
        <v>02</v>
      </c>
      <c r="B57" s="7" t="s">
        <v>166</v>
      </c>
      <c r="C57" s="7" t="s">
        <v>167</v>
      </c>
      <c r="D57" s="7" t="s">
        <v>133</v>
      </c>
      <c r="E57" s="8" t="s">
        <v>151</v>
      </c>
      <c r="F57" s="7" t="s">
        <v>165</v>
      </c>
      <c r="G57" s="7"/>
      <c r="H57" s="10">
        <v>77.96</v>
      </c>
      <c r="I57" s="15">
        <f t="shared" si="0"/>
        <v>31.184</v>
      </c>
      <c r="J57" s="15">
        <v>84.164</v>
      </c>
      <c r="K57" s="15">
        <f t="shared" si="1"/>
        <v>50.4984</v>
      </c>
      <c r="L57" s="15">
        <f t="shared" si="2"/>
        <v>81.6824</v>
      </c>
      <c r="M57" s="7" t="str">
        <f t="shared" si="3"/>
        <v/>
      </c>
    </row>
    <row r="58" ht="19" customHeight="1" spans="1:13">
      <c r="A58" s="6" t="str">
        <f>IF(J58&gt;0,TEXT(SUMPRODUCT((F58=$F$3:$F$178)*($L$3:$L$178&gt;L58))+1,"00"),"")</f>
        <v>03</v>
      </c>
      <c r="B58" s="7" t="s">
        <v>168</v>
      </c>
      <c r="C58" s="7" t="s">
        <v>169</v>
      </c>
      <c r="D58" s="7" t="s">
        <v>133</v>
      </c>
      <c r="E58" s="8" t="s">
        <v>151</v>
      </c>
      <c r="F58" s="7" t="s">
        <v>165</v>
      </c>
      <c r="G58" s="7"/>
      <c r="H58" s="10">
        <v>77.28</v>
      </c>
      <c r="I58" s="15">
        <f t="shared" si="0"/>
        <v>30.912</v>
      </c>
      <c r="J58" s="15">
        <v>80.624</v>
      </c>
      <c r="K58" s="15">
        <f t="shared" si="1"/>
        <v>48.3744</v>
      </c>
      <c r="L58" s="15">
        <f t="shared" si="2"/>
        <v>79.2864</v>
      </c>
      <c r="M58" s="7" t="str">
        <f t="shared" si="3"/>
        <v/>
      </c>
    </row>
    <row r="59" ht="19" customHeight="1" spans="1:13">
      <c r="A59" s="6" t="str">
        <f>IF(J59&gt;0,TEXT(SUMPRODUCT((F59=$F$3:$F$178)*($L$3:$L$178&gt;L59))+1,"00"),"")</f>
        <v>04</v>
      </c>
      <c r="B59" s="7" t="s">
        <v>170</v>
      </c>
      <c r="C59" s="7" t="s">
        <v>171</v>
      </c>
      <c r="D59" s="7" t="s">
        <v>133</v>
      </c>
      <c r="E59" s="8" t="s">
        <v>151</v>
      </c>
      <c r="F59" s="7" t="s">
        <v>165</v>
      </c>
      <c r="G59" s="7"/>
      <c r="H59" s="10">
        <v>72.32</v>
      </c>
      <c r="I59" s="15">
        <f t="shared" si="0"/>
        <v>28.928</v>
      </c>
      <c r="J59" s="15">
        <v>80.056</v>
      </c>
      <c r="K59" s="15">
        <f t="shared" si="1"/>
        <v>48.0336</v>
      </c>
      <c r="L59" s="15">
        <f t="shared" si="2"/>
        <v>76.9616</v>
      </c>
      <c r="M59" s="7" t="str">
        <f t="shared" si="3"/>
        <v/>
      </c>
    </row>
    <row r="60" ht="19" customHeight="1" spans="1:13">
      <c r="A60" s="6" t="str">
        <f>IF(J60&gt;0,TEXT(SUMPRODUCT((F60=$F$3:$F$178)*($L$3:$L$178&gt;L60))+1,"00"),"")</f>
        <v>05</v>
      </c>
      <c r="B60" s="7" t="s">
        <v>172</v>
      </c>
      <c r="C60" s="7" t="s">
        <v>173</v>
      </c>
      <c r="D60" s="7" t="s">
        <v>133</v>
      </c>
      <c r="E60" s="8" t="s">
        <v>151</v>
      </c>
      <c r="F60" s="7" t="s">
        <v>165</v>
      </c>
      <c r="G60" s="7"/>
      <c r="H60" s="10">
        <v>70.36</v>
      </c>
      <c r="I60" s="15">
        <f t="shared" si="0"/>
        <v>28.144</v>
      </c>
      <c r="J60" s="15">
        <v>78.364</v>
      </c>
      <c r="K60" s="15">
        <f t="shared" si="1"/>
        <v>47.0184</v>
      </c>
      <c r="L60" s="15">
        <f t="shared" si="2"/>
        <v>75.1624</v>
      </c>
      <c r="M60" s="7" t="str">
        <f t="shared" si="3"/>
        <v/>
      </c>
    </row>
    <row r="61" ht="19" customHeight="1" spans="1:13">
      <c r="A61" s="6" t="str">
        <f>IF(J61&gt;0,TEXT(SUMPRODUCT((F61=$F$3:$F$178)*($L$3:$L$178&gt;L61))+1,"00"),"")</f>
        <v>06</v>
      </c>
      <c r="B61" s="7" t="s">
        <v>174</v>
      </c>
      <c r="C61" s="7" t="s">
        <v>175</v>
      </c>
      <c r="D61" s="7" t="s">
        <v>133</v>
      </c>
      <c r="E61" s="8" t="s">
        <v>151</v>
      </c>
      <c r="F61" s="7" t="s">
        <v>165</v>
      </c>
      <c r="G61" s="7"/>
      <c r="H61" s="10">
        <v>67.52</v>
      </c>
      <c r="I61" s="15">
        <f t="shared" si="0"/>
        <v>27.008</v>
      </c>
      <c r="J61" s="15">
        <v>80.108</v>
      </c>
      <c r="K61" s="15">
        <f t="shared" si="1"/>
        <v>48.0648</v>
      </c>
      <c r="L61" s="15">
        <f t="shared" si="2"/>
        <v>75.0728</v>
      </c>
      <c r="M61" s="7" t="str">
        <f t="shared" si="3"/>
        <v/>
      </c>
    </row>
    <row r="62" ht="19" customHeight="1" spans="1:13">
      <c r="A62" s="6" t="str">
        <f>IF(J62&gt;0,TEXT(SUMPRODUCT((F62=$F$3:$F$178)*($L$3:$L$178&gt;L62))+1,"00"),"")</f>
        <v>01</v>
      </c>
      <c r="B62" s="7" t="s">
        <v>176</v>
      </c>
      <c r="C62" s="7" t="s">
        <v>177</v>
      </c>
      <c r="D62" s="7" t="s">
        <v>178</v>
      </c>
      <c r="E62" s="8" t="s">
        <v>134</v>
      </c>
      <c r="F62" s="7" t="s">
        <v>179</v>
      </c>
      <c r="G62" s="7">
        <v>2</v>
      </c>
      <c r="H62" s="10">
        <v>87.72</v>
      </c>
      <c r="I62" s="15">
        <f t="shared" si="0"/>
        <v>35.088</v>
      </c>
      <c r="J62" s="15">
        <v>87.2</v>
      </c>
      <c r="K62" s="15">
        <f t="shared" si="1"/>
        <v>52.32</v>
      </c>
      <c r="L62" s="15">
        <f t="shared" si="2"/>
        <v>87.408</v>
      </c>
      <c r="M62" s="7" t="str">
        <f t="shared" si="3"/>
        <v/>
      </c>
    </row>
    <row r="63" ht="19" customHeight="1" spans="1:13">
      <c r="A63" s="6" t="str">
        <f>IF(J63&gt;0,TEXT(SUMPRODUCT((F63=$F$3:$F$178)*($L$3:$L$178&gt;L63))+1,"00"),"")</f>
        <v>02</v>
      </c>
      <c r="B63" s="7" t="s">
        <v>180</v>
      </c>
      <c r="C63" s="7" t="s">
        <v>181</v>
      </c>
      <c r="D63" s="7" t="s">
        <v>178</v>
      </c>
      <c r="E63" s="8" t="s">
        <v>134</v>
      </c>
      <c r="F63" s="7" t="s">
        <v>179</v>
      </c>
      <c r="G63" s="7"/>
      <c r="H63" s="10">
        <v>80.64</v>
      </c>
      <c r="I63" s="15">
        <f t="shared" si="0"/>
        <v>32.256</v>
      </c>
      <c r="J63" s="15">
        <v>73.006</v>
      </c>
      <c r="K63" s="15">
        <f t="shared" si="1"/>
        <v>43.8036</v>
      </c>
      <c r="L63" s="15">
        <f t="shared" si="2"/>
        <v>76.0596</v>
      </c>
      <c r="M63" s="7" t="str">
        <f t="shared" si="3"/>
        <v/>
      </c>
    </row>
    <row r="64" ht="19" customHeight="1" spans="1:13">
      <c r="A64" s="6" t="str">
        <f>IF(J64&gt;0,TEXT(SUMPRODUCT((F64=$F$3:$F$178)*($L$3:$L$178&gt;L64))+1,"00"),"")</f>
        <v>01</v>
      </c>
      <c r="B64" s="7" t="s">
        <v>182</v>
      </c>
      <c r="C64" s="7" t="s">
        <v>183</v>
      </c>
      <c r="D64" s="7" t="s">
        <v>184</v>
      </c>
      <c r="E64" s="8" t="s">
        <v>185</v>
      </c>
      <c r="F64" s="7" t="s">
        <v>186</v>
      </c>
      <c r="G64" s="7">
        <v>3</v>
      </c>
      <c r="H64" s="10">
        <v>69.8</v>
      </c>
      <c r="I64" s="15">
        <f t="shared" si="0"/>
        <v>27.92</v>
      </c>
      <c r="J64" s="15">
        <v>83.404</v>
      </c>
      <c r="K64" s="15">
        <f t="shared" si="1"/>
        <v>50.0424</v>
      </c>
      <c r="L64" s="15">
        <f t="shared" si="2"/>
        <v>77.9624</v>
      </c>
      <c r="M64" s="7" t="str">
        <f t="shared" si="3"/>
        <v/>
      </c>
    </row>
    <row r="65" ht="19" customHeight="1" spans="1:13">
      <c r="A65" s="6" t="str">
        <f>IF(J65&gt;0,TEXT(SUMPRODUCT((F65=$F$3:$F$178)*($L$3:$L$178&gt;L65))+1,"00"),"")</f>
        <v>02</v>
      </c>
      <c r="B65" s="7" t="s">
        <v>187</v>
      </c>
      <c r="C65" s="7" t="s">
        <v>188</v>
      </c>
      <c r="D65" s="7" t="s">
        <v>184</v>
      </c>
      <c r="E65" s="8" t="s">
        <v>185</v>
      </c>
      <c r="F65" s="7" t="s">
        <v>186</v>
      </c>
      <c r="G65" s="7"/>
      <c r="H65" s="10">
        <v>65.36</v>
      </c>
      <c r="I65" s="15">
        <f t="shared" si="0"/>
        <v>26.144</v>
      </c>
      <c r="J65" s="15">
        <v>80.43</v>
      </c>
      <c r="K65" s="15">
        <f t="shared" si="1"/>
        <v>48.258</v>
      </c>
      <c r="L65" s="15">
        <f t="shared" si="2"/>
        <v>74.402</v>
      </c>
      <c r="M65" s="7" t="str">
        <f t="shared" si="3"/>
        <v/>
      </c>
    </row>
    <row r="66" ht="19" customHeight="1" spans="1:13">
      <c r="A66" s="6" t="str">
        <f>IF(J66&gt;0,TEXT(SUMPRODUCT((F66=$F$3:$F$178)*($L$3:$L$178&gt;L66))+1,"00"),"")</f>
        <v>03</v>
      </c>
      <c r="B66" s="7" t="s">
        <v>189</v>
      </c>
      <c r="C66" s="7" t="s">
        <v>190</v>
      </c>
      <c r="D66" s="7" t="s">
        <v>184</v>
      </c>
      <c r="E66" s="8" t="s">
        <v>185</v>
      </c>
      <c r="F66" s="7" t="s">
        <v>186</v>
      </c>
      <c r="G66" s="7"/>
      <c r="H66" s="10">
        <v>61.28</v>
      </c>
      <c r="I66" s="15">
        <f t="shared" si="0"/>
        <v>24.512</v>
      </c>
      <c r="J66" s="15">
        <v>74.646</v>
      </c>
      <c r="K66" s="15">
        <f t="shared" si="1"/>
        <v>44.7876</v>
      </c>
      <c r="L66" s="15">
        <f t="shared" si="2"/>
        <v>69.2996</v>
      </c>
      <c r="M66" s="7" t="str">
        <f t="shared" si="3"/>
        <v/>
      </c>
    </row>
    <row r="67" ht="19" customHeight="1" spans="1:13">
      <c r="A67" s="6" t="str">
        <f>IF(J67&gt;0,TEXT(SUMPRODUCT((F67=$F$3:$F$178)*($L$3:$L$178&gt;L67))+1,"00"),"")</f>
        <v>01</v>
      </c>
      <c r="B67" s="7" t="s">
        <v>191</v>
      </c>
      <c r="C67" s="7" t="s">
        <v>192</v>
      </c>
      <c r="D67" s="7" t="s">
        <v>184</v>
      </c>
      <c r="E67" s="8" t="s">
        <v>134</v>
      </c>
      <c r="F67" s="7" t="s">
        <v>193</v>
      </c>
      <c r="G67" s="7">
        <v>2</v>
      </c>
      <c r="H67" s="10">
        <v>74.12</v>
      </c>
      <c r="I67" s="15">
        <f t="shared" ref="I67:I130" si="4">H67*0.4</f>
        <v>29.648</v>
      </c>
      <c r="J67" s="15">
        <v>80.23</v>
      </c>
      <c r="K67" s="15">
        <f t="shared" ref="K67:K130" si="5">IF(J67&gt;0,J67*0.6,"")</f>
        <v>48.138</v>
      </c>
      <c r="L67" s="15">
        <f t="shared" ref="L67:L130" si="6">IF(J67&gt;0,I67+K67,0)</f>
        <v>77.786</v>
      </c>
      <c r="M67" s="7" t="str">
        <f t="shared" ref="M67:M130" si="7">IF(J67&gt;0,"","面试缺考")</f>
        <v/>
      </c>
    </row>
    <row r="68" ht="19" customHeight="1" spans="1:13">
      <c r="A68" s="6" t="str">
        <f>IF(J68&gt;0,TEXT(SUMPRODUCT((F68=$F$3:$F$178)*($L$3:$L$178&gt;L68))+1,"00"),"")</f>
        <v>02</v>
      </c>
      <c r="B68" s="7" t="s">
        <v>194</v>
      </c>
      <c r="C68" s="7" t="s">
        <v>195</v>
      </c>
      <c r="D68" s="7" t="s">
        <v>184</v>
      </c>
      <c r="E68" s="8" t="s">
        <v>134</v>
      </c>
      <c r="F68" s="7" t="s">
        <v>193</v>
      </c>
      <c r="G68" s="7"/>
      <c r="H68" s="10">
        <v>68.04</v>
      </c>
      <c r="I68" s="15">
        <f t="shared" si="4"/>
        <v>27.216</v>
      </c>
      <c r="J68" s="15">
        <v>81.83</v>
      </c>
      <c r="K68" s="15">
        <f t="shared" si="5"/>
        <v>49.098</v>
      </c>
      <c r="L68" s="15">
        <f t="shared" si="6"/>
        <v>76.314</v>
      </c>
      <c r="M68" s="7" t="str">
        <f t="shared" si="7"/>
        <v/>
      </c>
    </row>
    <row r="69" ht="19" customHeight="1" spans="1:13">
      <c r="A69" s="6" t="str">
        <f>IF(J69&gt;0,TEXT(SUMPRODUCT((F69=$F$3:$F$178)*($L$3:$L$178&gt;L69))+1,"00"),"")</f>
        <v>03</v>
      </c>
      <c r="B69" s="7" t="s">
        <v>196</v>
      </c>
      <c r="C69" s="7" t="s">
        <v>197</v>
      </c>
      <c r="D69" s="7" t="s">
        <v>184</v>
      </c>
      <c r="E69" s="8" t="s">
        <v>134</v>
      </c>
      <c r="F69" s="7" t="s">
        <v>193</v>
      </c>
      <c r="G69" s="7"/>
      <c r="H69" s="10">
        <v>63.88</v>
      </c>
      <c r="I69" s="15">
        <f t="shared" si="4"/>
        <v>25.552</v>
      </c>
      <c r="J69" s="15">
        <v>75.55</v>
      </c>
      <c r="K69" s="15">
        <f t="shared" si="5"/>
        <v>45.33</v>
      </c>
      <c r="L69" s="15">
        <f t="shared" si="6"/>
        <v>70.882</v>
      </c>
      <c r="M69" s="7" t="str">
        <f t="shared" si="7"/>
        <v/>
      </c>
    </row>
    <row r="70" ht="19" customHeight="1" spans="1:13">
      <c r="A70" s="6" t="str">
        <f>IF(J70&gt;0,TEXT(SUMPRODUCT((F70=$F$3:$F$178)*($L$3:$L$178&gt;L70))+1,"00"),"")</f>
        <v>01</v>
      </c>
      <c r="B70" s="7" t="s">
        <v>198</v>
      </c>
      <c r="C70" s="7" t="s">
        <v>199</v>
      </c>
      <c r="D70" s="7" t="s">
        <v>200</v>
      </c>
      <c r="E70" s="8" t="s">
        <v>55</v>
      </c>
      <c r="F70" s="7" t="s">
        <v>201</v>
      </c>
      <c r="G70" s="7">
        <v>1</v>
      </c>
      <c r="H70" s="10">
        <v>63.6</v>
      </c>
      <c r="I70" s="15">
        <f t="shared" si="4"/>
        <v>25.44</v>
      </c>
      <c r="J70" s="15">
        <v>82.514</v>
      </c>
      <c r="K70" s="15">
        <f t="shared" si="5"/>
        <v>49.5084</v>
      </c>
      <c r="L70" s="15">
        <f t="shared" si="6"/>
        <v>74.9484</v>
      </c>
      <c r="M70" s="7" t="str">
        <f t="shared" si="7"/>
        <v/>
      </c>
    </row>
    <row r="71" ht="19" customHeight="1" spans="1:13">
      <c r="A71" s="6" t="str">
        <f>IF(J71&gt;0,TEXT(SUMPRODUCT((F71=$F$3:$F$178)*($L$3:$L$178&gt;L71))+1,"00"),"")</f>
        <v>02</v>
      </c>
      <c r="B71" s="7" t="s">
        <v>202</v>
      </c>
      <c r="C71" s="7" t="s">
        <v>203</v>
      </c>
      <c r="D71" s="7" t="s">
        <v>200</v>
      </c>
      <c r="E71" s="8" t="s">
        <v>55</v>
      </c>
      <c r="F71" s="7" t="s">
        <v>201</v>
      </c>
      <c r="G71" s="7"/>
      <c r="H71" s="10">
        <v>72.76</v>
      </c>
      <c r="I71" s="15">
        <f t="shared" si="4"/>
        <v>29.104</v>
      </c>
      <c r="J71" s="15">
        <v>74.29</v>
      </c>
      <c r="K71" s="15">
        <f t="shared" si="5"/>
        <v>44.574</v>
      </c>
      <c r="L71" s="15">
        <f t="shared" si="6"/>
        <v>73.678</v>
      </c>
      <c r="M71" s="7" t="str">
        <f t="shared" si="7"/>
        <v/>
      </c>
    </row>
    <row r="72" ht="19" customHeight="1" spans="1:13">
      <c r="A72" s="6" t="str">
        <f>IF(J72&gt;0,TEXT(SUMPRODUCT((F72=$F$3:$F$178)*($L$3:$L$178&gt;L72))+1,"00"),"")</f>
        <v>03</v>
      </c>
      <c r="B72" s="7" t="s">
        <v>204</v>
      </c>
      <c r="C72" s="7" t="s">
        <v>205</v>
      </c>
      <c r="D72" s="7" t="s">
        <v>200</v>
      </c>
      <c r="E72" s="8" t="s">
        <v>55</v>
      </c>
      <c r="F72" s="7" t="s">
        <v>201</v>
      </c>
      <c r="G72" s="7"/>
      <c r="H72" s="10">
        <v>68.24</v>
      </c>
      <c r="I72" s="15">
        <f t="shared" si="4"/>
        <v>27.296</v>
      </c>
      <c r="J72" s="15">
        <v>74.42</v>
      </c>
      <c r="K72" s="15">
        <f t="shared" si="5"/>
        <v>44.652</v>
      </c>
      <c r="L72" s="15">
        <f t="shared" si="6"/>
        <v>71.948</v>
      </c>
      <c r="M72" s="7" t="str">
        <f t="shared" si="7"/>
        <v/>
      </c>
    </row>
    <row r="73" ht="19" customHeight="1" spans="1:13">
      <c r="A73" s="6" t="str">
        <f>IF(J73&gt;0,TEXT(SUMPRODUCT((F73=$F$3:$F$178)*($L$3:$L$178&gt;L73))+1,"00"),"")</f>
        <v>01</v>
      </c>
      <c r="B73" s="7" t="s">
        <v>206</v>
      </c>
      <c r="C73" s="7" t="s">
        <v>207</v>
      </c>
      <c r="D73" s="7" t="s">
        <v>200</v>
      </c>
      <c r="E73" s="8" t="s">
        <v>208</v>
      </c>
      <c r="F73" s="7" t="s">
        <v>209</v>
      </c>
      <c r="G73" s="7">
        <v>1</v>
      </c>
      <c r="H73" s="10">
        <v>72.52</v>
      </c>
      <c r="I73" s="15">
        <f t="shared" si="4"/>
        <v>29.008</v>
      </c>
      <c r="J73" s="15">
        <v>81.494</v>
      </c>
      <c r="K73" s="15">
        <f t="shared" si="5"/>
        <v>48.8964</v>
      </c>
      <c r="L73" s="15">
        <f t="shared" si="6"/>
        <v>77.9044</v>
      </c>
      <c r="M73" s="7" t="str">
        <f t="shared" si="7"/>
        <v/>
      </c>
    </row>
    <row r="74" ht="19" customHeight="1" spans="1:13">
      <c r="A74" s="6" t="str">
        <f>IF(J74&gt;0,TEXT(SUMPRODUCT((F74=$F$3:$F$178)*($L$3:$L$178&gt;L74))+1,"00"),"")</f>
        <v/>
      </c>
      <c r="B74" s="7" t="s">
        <v>210</v>
      </c>
      <c r="C74" s="7" t="s">
        <v>211</v>
      </c>
      <c r="D74" s="7" t="s">
        <v>200</v>
      </c>
      <c r="E74" s="8" t="s">
        <v>208</v>
      </c>
      <c r="F74" s="7" t="s">
        <v>209</v>
      </c>
      <c r="G74" s="7"/>
      <c r="H74" s="10">
        <v>68.8</v>
      </c>
      <c r="I74" s="15">
        <f t="shared" si="4"/>
        <v>27.52</v>
      </c>
      <c r="J74" s="15"/>
      <c r="K74" s="15" t="str">
        <f t="shared" si="5"/>
        <v/>
      </c>
      <c r="L74" s="15">
        <f t="shared" si="6"/>
        <v>0</v>
      </c>
      <c r="M74" s="7" t="str">
        <f t="shared" si="7"/>
        <v>面试缺考</v>
      </c>
    </row>
    <row r="75" ht="19" customHeight="1" spans="1:13">
      <c r="A75" s="6" t="str">
        <f>IF(J75&gt;0,TEXT(SUMPRODUCT((F75=$F$3:$F$178)*($L$3:$L$178&gt;L75))+1,"00"),"")</f>
        <v>01</v>
      </c>
      <c r="B75" s="7" t="s">
        <v>212</v>
      </c>
      <c r="C75" s="7" t="s">
        <v>213</v>
      </c>
      <c r="D75" s="7" t="s">
        <v>214</v>
      </c>
      <c r="E75" s="8" t="s">
        <v>215</v>
      </c>
      <c r="F75" s="7" t="s">
        <v>216</v>
      </c>
      <c r="G75" s="7">
        <v>1</v>
      </c>
      <c r="H75" s="10">
        <v>78.84</v>
      </c>
      <c r="I75" s="15">
        <f t="shared" si="4"/>
        <v>31.536</v>
      </c>
      <c r="J75" s="15">
        <v>78.472</v>
      </c>
      <c r="K75" s="15">
        <f t="shared" si="5"/>
        <v>47.0832</v>
      </c>
      <c r="L75" s="15">
        <f t="shared" si="6"/>
        <v>78.6192</v>
      </c>
      <c r="M75" s="7" t="str">
        <f t="shared" si="7"/>
        <v/>
      </c>
    </row>
    <row r="76" ht="19" customHeight="1" spans="1:13">
      <c r="A76" s="6" t="str">
        <f>IF(J76&gt;0,TEXT(SUMPRODUCT((F76=$F$3:$F$178)*($L$3:$L$178&gt;L76))+1,"00"),"")</f>
        <v>01</v>
      </c>
      <c r="B76" s="7" t="s">
        <v>217</v>
      </c>
      <c r="C76" s="7" t="s">
        <v>218</v>
      </c>
      <c r="D76" s="7" t="s">
        <v>214</v>
      </c>
      <c r="E76" s="8" t="s">
        <v>219</v>
      </c>
      <c r="F76" s="7" t="s">
        <v>220</v>
      </c>
      <c r="G76" s="7">
        <v>2</v>
      </c>
      <c r="H76" s="10">
        <v>76.48</v>
      </c>
      <c r="I76" s="15">
        <f t="shared" si="4"/>
        <v>30.592</v>
      </c>
      <c r="J76" s="15">
        <v>83.012</v>
      </c>
      <c r="K76" s="15">
        <f t="shared" si="5"/>
        <v>49.8072</v>
      </c>
      <c r="L76" s="15">
        <f t="shared" si="6"/>
        <v>80.3992</v>
      </c>
      <c r="M76" s="7" t="str">
        <f t="shared" si="7"/>
        <v/>
      </c>
    </row>
    <row r="77" ht="19" customHeight="1" spans="1:13">
      <c r="A77" s="6" t="str">
        <f>IF(J77&gt;0,TEXT(SUMPRODUCT((F77=$F$3:$F$178)*($L$3:$L$178&gt;L77))+1,"00"),"")</f>
        <v>02</v>
      </c>
      <c r="B77" s="7" t="s">
        <v>221</v>
      </c>
      <c r="C77" s="7" t="s">
        <v>222</v>
      </c>
      <c r="D77" s="7" t="s">
        <v>214</v>
      </c>
      <c r="E77" s="8" t="s">
        <v>219</v>
      </c>
      <c r="F77" s="7" t="s">
        <v>220</v>
      </c>
      <c r="G77" s="7"/>
      <c r="H77" s="10">
        <v>84.28</v>
      </c>
      <c r="I77" s="15">
        <f t="shared" si="4"/>
        <v>33.712</v>
      </c>
      <c r="J77" s="15">
        <v>74.904</v>
      </c>
      <c r="K77" s="15">
        <f t="shared" si="5"/>
        <v>44.9424</v>
      </c>
      <c r="L77" s="15">
        <f t="shared" si="6"/>
        <v>78.6544</v>
      </c>
      <c r="M77" s="7" t="str">
        <f t="shared" si="7"/>
        <v/>
      </c>
    </row>
    <row r="78" ht="19" customHeight="1" spans="1:13">
      <c r="A78" s="6" t="str">
        <f>IF(J78&gt;0,TEXT(SUMPRODUCT((F78=$F$3:$F$178)*($L$3:$L$178&gt;L78))+1,"00"),"")</f>
        <v>03</v>
      </c>
      <c r="B78" s="7" t="s">
        <v>223</v>
      </c>
      <c r="C78" s="7" t="s">
        <v>224</v>
      </c>
      <c r="D78" s="7" t="s">
        <v>214</v>
      </c>
      <c r="E78" s="8" t="s">
        <v>219</v>
      </c>
      <c r="F78" s="7" t="s">
        <v>220</v>
      </c>
      <c r="G78" s="7"/>
      <c r="H78" s="10">
        <v>79.12</v>
      </c>
      <c r="I78" s="15">
        <f t="shared" si="4"/>
        <v>31.648</v>
      </c>
      <c r="J78" s="15">
        <v>74.782</v>
      </c>
      <c r="K78" s="15">
        <f t="shared" si="5"/>
        <v>44.8692</v>
      </c>
      <c r="L78" s="15">
        <f t="shared" si="6"/>
        <v>76.5172</v>
      </c>
      <c r="M78" s="7" t="str">
        <f t="shared" si="7"/>
        <v/>
      </c>
    </row>
    <row r="79" ht="19" customHeight="1" spans="1:13">
      <c r="A79" s="6" t="str">
        <f>IF(J79&gt;0,TEXT(SUMPRODUCT((F79=$F$3:$F$178)*($L$3:$L$178&gt;L79))+1,"00"),"")</f>
        <v>01</v>
      </c>
      <c r="B79" s="7" t="s">
        <v>225</v>
      </c>
      <c r="C79" s="7" t="s">
        <v>226</v>
      </c>
      <c r="D79" s="7" t="s">
        <v>214</v>
      </c>
      <c r="E79" s="8" t="s">
        <v>227</v>
      </c>
      <c r="F79" s="7" t="s">
        <v>228</v>
      </c>
      <c r="G79" s="7">
        <v>1</v>
      </c>
      <c r="H79" s="10">
        <v>70.48</v>
      </c>
      <c r="I79" s="15">
        <f t="shared" si="4"/>
        <v>28.192</v>
      </c>
      <c r="J79" s="15">
        <v>78.33</v>
      </c>
      <c r="K79" s="15">
        <f t="shared" si="5"/>
        <v>46.998</v>
      </c>
      <c r="L79" s="15">
        <f t="shared" si="6"/>
        <v>75.19</v>
      </c>
      <c r="M79" s="7" t="str">
        <f t="shared" si="7"/>
        <v/>
      </c>
    </row>
    <row r="80" ht="19" customHeight="1" spans="1:13">
      <c r="A80" s="6" t="str">
        <f>IF(J80&gt;0,TEXT(SUMPRODUCT((F80=$F$3:$F$178)*($L$3:$L$178&gt;L80))+1,"00"),"")</f>
        <v>01</v>
      </c>
      <c r="B80" s="7" t="s">
        <v>229</v>
      </c>
      <c r="C80" s="7" t="s">
        <v>230</v>
      </c>
      <c r="D80" s="7" t="s">
        <v>214</v>
      </c>
      <c r="E80" s="8" t="s">
        <v>231</v>
      </c>
      <c r="F80" s="7" t="s">
        <v>232</v>
      </c>
      <c r="G80" s="7">
        <v>1</v>
      </c>
      <c r="H80" s="10">
        <v>79.12</v>
      </c>
      <c r="I80" s="15">
        <f t="shared" si="4"/>
        <v>31.648</v>
      </c>
      <c r="J80" s="15">
        <v>75.81</v>
      </c>
      <c r="K80" s="15">
        <f t="shared" si="5"/>
        <v>45.486</v>
      </c>
      <c r="L80" s="15">
        <f t="shared" si="6"/>
        <v>77.134</v>
      </c>
      <c r="M80" s="7" t="str">
        <f t="shared" si="7"/>
        <v/>
      </c>
    </row>
    <row r="81" ht="19" customHeight="1" spans="1:13">
      <c r="A81" s="6" t="str">
        <f>IF(J81&gt;0,TEXT(SUMPRODUCT((F81=$F$3:$F$178)*($L$3:$L$178&gt;L81))+1,"00"),"")</f>
        <v>01</v>
      </c>
      <c r="B81" s="7" t="s">
        <v>233</v>
      </c>
      <c r="C81" s="7" t="s">
        <v>234</v>
      </c>
      <c r="D81" s="7" t="s">
        <v>214</v>
      </c>
      <c r="E81" s="8" t="s">
        <v>235</v>
      </c>
      <c r="F81" s="7" t="s">
        <v>236</v>
      </c>
      <c r="G81" s="7">
        <v>1</v>
      </c>
      <c r="H81" s="10">
        <v>74.52</v>
      </c>
      <c r="I81" s="15">
        <f t="shared" si="4"/>
        <v>29.808</v>
      </c>
      <c r="J81" s="15">
        <v>75.52</v>
      </c>
      <c r="K81" s="15">
        <f t="shared" si="5"/>
        <v>45.312</v>
      </c>
      <c r="L81" s="15">
        <f t="shared" si="6"/>
        <v>75.12</v>
      </c>
      <c r="M81" s="7" t="str">
        <f t="shared" si="7"/>
        <v/>
      </c>
    </row>
    <row r="82" ht="19" customHeight="1" spans="1:13">
      <c r="A82" s="6" t="str">
        <f>IF(J82&gt;0,TEXT(SUMPRODUCT((F82=$F$3:$F$178)*($L$3:$L$178&gt;L82))+1,"00"),"")</f>
        <v>01</v>
      </c>
      <c r="B82" s="7" t="s">
        <v>237</v>
      </c>
      <c r="C82" s="7" t="s">
        <v>238</v>
      </c>
      <c r="D82" s="7" t="s">
        <v>214</v>
      </c>
      <c r="E82" s="8" t="s">
        <v>239</v>
      </c>
      <c r="F82" s="7" t="s">
        <v>240</v>
      </c>
      <c r="G82" s="7">
        <v>1</v>
      </c>
      <c r="H82" s="10">
        <v>68.44</v>
      </c>
      <c r="I82" s="15">
        <f t="shared" si="4"/>
        <v>27.376</v>
      </c>
      <c r="J82" s="15">
        <v>80.588</v>
      </c>
      <c r="K82" s="15">
        <f t="shared" si="5"/>
        <v>48.3528</v>
      </c>
      <c r="L82" s="15">
        <f t="shared" si="6"/>
        <v>75.7288</v>
      </c>
      <c r="M82" s="7" t="str">
        <f t="shared" si="7"/>
        <v/>
      </c>
    </row>
    <row r="83" ht="19" customHeight="1" spans="1:13">
      <c r="A83" s="6" t="str">
        <f>IF(J83&gt;0,TEXT(SUMPRODUCT((F83=$F$3:$F$178)*($L$3:$L$178&gt;L83))+1,"00"),"")</f>
        <v>01</v>
      </c>
      <c r="B83" s="7" t="s">
        <v>241</v>
      </c>
      <c r="C83" s="7" t="s">
        <v>242</v>
      </c>
      <c r="D83" s="7" t="s">
        <v>214</v>
      </c>
      <c r="E83" s="8" t="s">
        <v>243</v>
      </c>
      <c r="F83" s="7" t="s">
        <v>244</v>
      </c>
      <c r="G83" s="7">
        <v>1</v>
      </c>
      <c r="H83" s="10">
        <v>72.48</v>
      </c>
      <c r="I83" s="15">
        <f t="shared" si="4"/>
        <v>28.992</v>
      </c>
      <c r="J83" s="15">
        <v>81.608</v>
      </c>
      <c r="K83" s="15">
        <f t="shared" si="5"/>
        <v>48.9648</v>
      </c>
      <c r="L83" s="15">
        <f t="shared" si="6"/>
        <v>77.9568</v>
      </c>
      <c r="M83" s="7" t="str">
        <f t="shared" si="7"/>
        <v/>
      </c>
    </row>
    <row r="84" ht="19" customHeight="1" spans="1:13">
      <c r="A84" s="6" t="str">
        <f>IF(J84&gt;0,TEXT(SUMPRODUCT((F84=$F$3:$F$178)*($L$3:$L$178&gt;L84))+1,"00"),"")</f>
        <v>02</v>
      </c>
      <c r="B84" s="7" t="s">
        <v>245</v>
      </c>
      <c r="C84" s="7" t="s">
        <v>246</v>
      </c>
      <c r="D84" s="7" t="s">
        <v>214</v>
      </c>
      <c r="E84" s="8" t="s">
        <v>243</v>
      </c>
      <c r="F84" s="7" t="s">
        <v>244</v>
      </c>
      <c r="G84" s="7"/>
      <c r="H84" s="10">
        <v>73.84</v>
      </c>
      <c r="I84" s="15">
        <f t="shared" si="4"/>
        <v>29.536</v>
      </c>
      <c r="J84" s="15">
        <v>79.94</v>
      </c>
      <c r="K84" s="15">
        <f t="shared" si="5"/>
        <v>47.964</v>
      </c>
      <c r="L84" s="15">
        <f t="shared" si="6"/>
        <v>77.5</v>
      </c>
      <c r="M84" s="7" t="str">
        <f t="shared" si="7"/>
        <v/>
      </c>
    </row>
    <row r="85" ht="19" customHeight="1" spans="1:13">
      <c r="A85" s="6" t="str">
        <f>IF(J85&gt;0,TEXT(SUMPRODUCT((F85=$F$3:$F$178)*($L$3:$L$178&gt;L85))+1,"00"),"")</f>
        <v>03</v>
      </c>
      <c r="B85" s="7" t="s">
        <v>247</v>
      </c>
      <c r="C85" s="7" t="s">
        <v>248</v>
      </c>
      <c r="D85" s="7" t="s">
        <v>214</v>
      </c>
      <c r="E85" s="8" t="s">
        <v>243</v>
      </c>
      <c r="F85" s="7" t="s">
        <v>244</v>
      </c>
      <c r="G85" s="7"/>
      <c r="H85" s="10">
        <v>68.72</v>
      </c>
      <c r="I85" s="15">
        <f t="shared" si="4"/>
        <v>27.488</v>
      </c>
      <c r="J85" s="15">
        <v>82.522</v>
      </c>
      <c r="K85" s="15">
        <f t="shared" si="5"/>
        <v>49.5132</v>
      </c>
      <c r="L85" s="15">
        <f t="shared" si="6"/>
        <v>77.0012</v>
      </c>
      <c r="M85" s="7" t="str">
        <f t="shared" si="7"/>
        <v/>
      </c>
    </row>
    <row r="86" ht="19" customHeight="1" spans="1:13">
      <c r="A86" s="6" t="str">
        <f>IF(J86&gt;0,TEXT(SUMPRODUCT((F86=$F$3:$F$178)*($L$3:$L$178&gt;L86))+1,"00"),"")</f>
        <v>01</v>
      </c>
      <c r="B86" s="7" t="s">
        <v>249</v>
      </c>
      <c r="C86" s="7" t="s">
        <v>250</v>
      </c>
      <c r="D86" s="7" t="s">
        <v>214</v>
      </c>
      <c r="E86" s="8" t="s">
        <v>251</v>
      </c>
      <c r="F86" s="7" t="s">
        <v>252</v>
      </c>
      <c r="G86" s="7">
        <v>1</v>
      </c>
      <c r="H86" s="10">
        <v>67.8</v>
      </c>
      <c r="I86" s="15">
        <f t="shared" si="4"/>
        <v>27.12</v>
      </c>
      <c r="J86" s="15">
        <v>75.532</v>
      </c>
      <c r="K86" s="15">
        <f t="shared" si="5"/>
        <v>45.3192</v>
      </c>
      <c r="L86" s="15">
        <f t="shared" si="6"/>
        <v>72.4392</v>
      </c>
      <c r="M86" s="7" t="str">
        <f t="shared" si="7"/>
        <v/>
      </c>
    </row>
    <row r="87" ht="19" customHeight="1" spans="1:13">
      <c r="A87" s="6" t="str">
        <f>IF(J87&gt;0,TEXT(SUMPRODUCT((F87=$F$3:$F$178)*($L$3:$L$178&gt;L87))+1,"00"),"")</f>
        <v>01</v>
      </c>
      <c r="B87" s="7" t="s">
        <v>253</v>
      </c>
      <c r="C87" s="7" t="s">
        <v>254</v>
      </c>
      <c r="D87" s="7" t="s">
        <v>255</v>
      </c>
      <c r="E87" s="8" t="s">
        <v>256</v>
      </c>
      <c r="F87" s="7" t="s">
        <v>257</v>
      </c>
      <c r="G87" s="16">
        <v>2</v>
      </c>
      <c r="H87" s="10">
        <v>79.56</v>
      </c>
      <c r="I87" s="15">
        <f t="shared" si="4"/>
        <v>31.824</v>
      </c>
      <c r="J87" s="15">
        <v>81.342</v>
      </c>
      <c r="K87" s="15">
        <f t="shared" si="5"/>
        <v>48.8052</v>
      </c>
      <c r="L87" s="15">
        <f t="shared" si="6"/>
        <v>80.6292</v>
      </c>
      <c r="M87" s="7" t="str">
        <f t="shared" si="7"/>
        <v/>
      </c>
    </row>
    <row r="88" ht="19" customHeight="1" spans="1:13">
      <c r="A88" s="6" t="str">
        <f>IF(J88&gt;0,TEXT(SUMPRODUCT((F88=$F$3:$F$178)*($L$3:$L$178&gt;L88))+1,"00"),"")</f>
        <v>02</v>
      </c>
      <c r="B88" s="7" t="s">
        <v>258</v>
      </c>
      <c r="C88" s="7" t="s">
        <v>259</v>
      </c>
      <c r="D88" s="7" t="s">
        <v>255</v>
      </c>
      <c r="E88" s="8" t="s">
        <v>256</v>
      </c>
      <c r="F88" s="7" t="s">
        <v>257</v>
      </c>
      <c r="G88" s="17"/>
      <c r="H88" s="10">
        <v>80.36</v>
      </c>
      <c r="I88" s="15">
        <f t="shared" si="4"/>
        <v>32.144</v>
      </c>
      <c r="J88" s="15">
        <v>80.45</v>
      </c>
      <c r="K88" s="15">
        <f t="shared" si="5"/>
        <v>48.27</v>
      </c>
      <c r="L88" s="15">
        <f t="shared" si="6"/>
        <v>80.414</v>
      </c>
      <c r="M88" s="7" t="str">
        <f t="shared" si="7"/>
        <v/>
      </c>
    </row>
    <row r="89" ht="19" customHeight="1" spans="1:13">
      <c r="A89" s="6" t="str">
        <f>IF(J89&gt;0,TEXT(SUMPRODUCT((F89=$F$3:$F$178)*($L$3:$L$178&gt;L89))+1,"00"),"")</f>
        <v>03</v>
      </c>
      <c r="B89" s="7" t="s">
        <v>260</v>
      </c>
      <c r="C89" s="7" t="s">
        <v>261</v>
      </c>
      <c r="D89" s="7" t="s">
        <v>255</v>
      </c>
      <c r="E89" s="8" t="s">
        <v>256</v>
      </c>
      <c r="F89" s="7" t="s">
        <v>257</v>
      </c>
      <c r="G89" s="17"/>
      <c r="H89" s="10">
        <v>76.92</v>
      </c>
      <c r="I89" s="15">
        <f t="shared" si="4"/>
        <v>30.768</v>
      </c>
      <c r="J89" s="15">
        <v>80.84</v>
      </c>
      <c r="K89" s="15">
        <f t="shared" si="5"/>
        <v>48.504</v>
      </c>
      <c r="L89" s="15">
        <f t="shared" si="6"/>
        <v>79.272</v>
      </c>
      <c r="M89" s="7" t="str">
        <f t="shared" si="7"/>
        <v/>
      </c>
    </row>
    <row r="90" ht="19" customHeight="1" spans="1:13">
      <c r="A90" s="6" t="str">
        <f>IF(J90&gt;0,TEXT(SUMPRODUCT((F90=$F$3:$F$178)*($L$3:$L$178&gt;L90))+1,"00"),"")</f>
        <v>04</v>
      </c>
      <c r="B90" s="7" t="s">
        <v>262</v>
      </c>
      <c r="C90" s="7" t="s">
        <v>263</v>
      </c>
      <c r="D90" s="7" t="s">
        <v>255</v>
      </c>
      <c r="E90" s="8" t="s">
        <v>256</v>
      </c>
      <c r="F90" s="7" t="s">
        <v>257</v>
      </c>
      <c r="G90" s="17"/>
      <c r="H90" s="10">
        <v>79.4</v>
      </c>
      <c r="I90" s="15">
        <f t="shared" si="4"/>
        <v>31.76</v>
      </c>
      <c r="J90" s="15">
        <v>78.898</v>
      </c>
      <c r="K90" s="15">
        <f t="shared" si="5"/>
        <v>47.3388</v>
      </c>
      <c r="L90" s="15">
        <f t="shared" si="6"/>
        <v>79.0988</v>
      </c>
      <c r="M90" s="7" t="str">
        <f t="shared" si="7"/>
        <v/>
      </c>
    </row>
    <row r="91" ht="19" customHeight="1" spans="1:13">
      <c r="A91" s="6" t="str">
        <f>IF(J91&gt;0,TEXT(SUMPRODUCT((F91=$F$3:$F$178)*($L$3:$L$178&gt;L91))+1,"00"),"")</f>
        <v>05</v>
      </c>
      <c r="B91" s="7" t="s">
        <v>264</v>
      </c>
      <c r="C91" s="7" t="s">
        <v>265</v>
      </c>
      <c r="D91" s="7" t="s">
        <v>255</v>
      </c>
      <c r="E91" s="8" t="s">
        <v>256</v>
      </c>
      <c r="F91" s="7" t="s">
        <v>257</v>
      </c>
      <c r="G91" s="17"/>
      <c r="H91" s="10">
        <v>73.68</v>
      </c>
      <c r="I91" s="15">
        <f t="shared" si="4"/>
        <v>29.472</v>
      </c>
      <c r="J91" s="15">
        <v>80.254</v>
      </c>
      <c r="K91" s="15">
        <f t="shared" si="5"/>
        <v>48.1524</v>
      </c>
      <c r="L91" s="15">
        <f t="shared" si="6"/>
        <v>77.6244</v>
      </c>
      <c r="M91" s="7" t="str">
        <f t="shared" si="7"/>
        <v/>
      </c>
    </row>
    <row r="92" ht="19" customHeight="1" spans="1:13">
      <c r="A92" s="6" t="str">
        <f>IF(J92&gt;0,TEXT(SUMPRODUCT((F92=$F$3:$F$178)*($L$3:$L$178&gt;L92))+1,"00"),"")</f>
        <v/>
      </c>
      <c r="B92" s="7" t="s">
        <v>266</v>
      </c>
      <c r="C92" s="7" t="s">
        <v>267</v>
      </c>
      <c r="D92" s="7" t="s">
        <v>255</v>
      </c>
      <c r="E92" s="8" t="s">
        <v>256</v>
      </c>
      <c r="F92" s="7" t="s">
        <v>257</v>
      </c>
      <c r="G92" s="18"/>
      <c r="H92" s="10">
        <v>75.32</v>
      </c>
      <c r="I92" s="15">
        <f t="shared" si="4"/>
        <v>30.128</v>
      </c>
      <c r="J92" s="15"/>
      <c r="K92" s="15" t="str">
        <f t="shared" si="5"/>
        <v/>
      </c>
      <c r="L92" s="15">
        <f t="shared" si="6"/>
        <v>0</v>
      </c>
      <c r="M92" s="7" t="str">
        <f t="shared" si="7"/>
        <v>面试缺考</v>
      </c>
    </row>
    <row r="93" ht="19" customHeight="1" spans="1:13">
      <c r="A93" s="6" t="str">
        <f>IF(J93&gt;0,TEXT(SUMPRODUCT((F93=$F$3:$F$178)*($L$3:$L$178&gt;L93))+1,"00"),"")</f>
        <v>01</v>
      </c>
      <c r="B93" s="7" t="s">
        <v>268</v>
      </c>
      <c r="C93" s="7" t="s">
        <v>269</v>
      </c>
      <c r="D93" s="7" t="s">
        <v>255</v>
      </c>
      <c r="E93" s="8" t="s">
        <v>270</v>
      </c>
      <c r="F93" s="7" t="s">
        <v>271</v>
      </c>
      <c r="G93" s="7">
        <v>1</v>
      </c>
      <c r="H93" s="10">
        <v>79.07</v>
      </c>
      <c r="I93" s="15">
        <f t="shared" si="4"/>
        <v>31.628</v>
      </c>
      <c r="J93" s="15">
        <v>79.844</v>
      </c>
      <c r="K93" s="15">
        <f t="shared" si="5"/>
        <v>47.9064</v>
      </c>
      <c r="L93" s="15">
        <f t="shared" si="6"/>
        <v>79.5344</v>
      </c>
      <c r="M93" s="7" t="str">
        <f t="shared" si="7"/>
        <v/>
      </c>
    </row>
    <row r="94" ht="19" customHeight="1" spans="1:13">
      <c r="A94" s="6" t="str">
        <f>IF(J94&gt;0,TEXT(SUMPRODUCT((F94=$F$3:$F$178)*($L$3:$L$178&gt;L94))+1,"00"),"")</f>
        <v>02</v>
      </c>
      <c r="B94" s="7" t="s">
        <v>272</v>
      </c>
      <c r="C94" s="7" t="s">
        <v>273</v>
      </c>
      <c r="D94" s="7" t="s">
        <v>255</v>
      </c>
      <c r="E94" s="8" t="s">
        <v>270</v>
      </c>
      <c r="F94" s="7" t="s">
        <v>271</v>
      </c>
      <c r="G94" s="7"/>
      <c r="H94" s="10">
        <v>73.34</v>
      </c>
      <c r="I94" s="15">
        <f t="shared" si="4"/>
        <v>29.336</v>
      </c>
      <c r="J94" s="15">
        <v>82.876</v>
      </c>
      <c r="K94" s="15">
        <f t="shared" si="5"/>
        <v>49.7256</v>
      </c>
      <c r="L94" s="15">
        <f t="shared" si="6"/>
        <v>79.0616</v>
      </c>
      <c r="M94" s="7" t="str">
        <f t="shared" si="7"/>
        <v/>
      </c>
    </row>
    <row r="95" ht="19" customHeight="1" spans="1:13">
      <c r="A95" s="6" t="str">
        <f>IF(J95&gt;0,TEXT(SUMPRODUCT((F95=$F$3:$F$178)*($L$3:$L$178&gt;L95))+1,"00"),"")</f>
        <v>03</v>
      </c>
      <c r="B95" s="7" t="s">
        <v>274</v>
      </c>
      <c r="C95" s="7" t="s">
        <v>275</v>
      </c>
      <c r="D95" s="7" t="s">
        <v>255</v>
      </c>
      <c r="E95" s="8" t="s">
        <v>270</v>
      </c>
      <c r="F95" s="7" t="s">
        <v>271</v>
      </c>
      <c r="G95" s="7"/>
      <c r="H95" s="10">
        <v>74.25</v>
      </c>
      <c r="I95" s="15">
        <f t="shared" si="4"/>
        <v>29.7</v>
      </c>
      <c r="J95" s="15">
        <v>81.092</v>
      </c>
      <c r="K95" s="15">
        <f t="shared" si="5"/>
        <v>48.6552</v>
      </c>
      <c r="L95" s="15">
        <f t="shared" si="6"/>
        <v>78.3552</v>
      </c>
      <c r="M95" s="7" t="str">
        <f t="shared" si="7"/>
        <v/>
      </c>
    </row>
    <row r="96" ht="19" customHeight="1" spans="1:13">
      <c r="A96" s="6" t="str">
        <f>IF(J96&gt;0,TEXT(SUMPRODUCT((F96=$F$3:$F$178)*($L$3:$L$178&gt;L96))+1,"00"),"")</f>
        <v>01</v>
      </c>
      <c r="B96" s="7" t="s">
        <v>276</v>
      </c>
      <c r="C96" s="7" t="s">
        <v>277</v>
      </c>
      <c r="D96" s="7" t="s">
        <v>255</v>
      </c>
      <c r="E96" s="8" t="s">
        <v>278</v>
      </c>
      <c r="F96" s="7" t="s">
        <v>279</v>
      </c>
      <c r="G96" s="7">
        <v>1</v>
      </c>
      <c r="H96" s="10">
        <v>72.62</v>
      </c>
      <c r="I96" s="15">
        <f t="shared" si="4"/>
        <v>29.048</v>
      </c>
      <c r="J96" s="15">
        <v>73.876</v>
      </c>
      <c r="K96" s="15">
        <f t="shared" si="5"/>
        <v>44.3256</v>
      </c>
      <c r="L96" s="15">
        <f t="shared" si="6"/>
        <v>73.3736</v>
      </c>
      <c r="M96" s="7" t="str">
        <f t="shared" si="7"/>
        <v/>
      </c>
    </row>
    <row r="97" ht="19" customHeight="1" spans="1:13">
      <c r="A97" s="6" t="str">
        <f>IF(J97&gt;0,TEXT(SUMPRODUCT((F97=$F$3:$F$178)*($L$3:$L$178&gt;L97))+1,"00"),"")</f>
        <v>01</v>
      </c>
      <c r="B97" s="7" t="s">
        <v>280</v>
      </c>
      <c r="C97" s="7" t="s">
        <v>281</v>
      </c>
      <c r="D97" s="7" t="s">
        <v>255</v>
      </c>
      <c r="E97" s="8" t="s">
        <v>282</v>
      </c>
      <c r="F97" s="7" t="s">
        <v>283</v>
      </c>
      <c r="G97" s="7">
        <v>2</v>
      </c>
      <c r="H97" s="10">
        <v>84.72</v>
      </c>
      <c r="I97" s="15">
        <f t="shared" si="4"/>
        <v>33.888</v>
      </c>
      <c r="J97" s="15">
        <v>84.16</v>
      </c>
      <c r="K97" s="15">
        <f t="shared" si="5"/>
        <v>50.496</v>
      </c>
      <c r="L97" s="15">
        <f t="shared" si="6"/>
        <v>84.384</v>
      </c>
      <c r="M97" s="7" t="str">
        <f t="shared" si="7"/>
        <v/>
      </c>
    </row>
    <row r="98" ht="19" customHeight="1" spans="1:13">
      <c r="A98" s="6" t="str">
        <f>IF(J98&gt;0,TEXT(SUMPRODUCT((F98=$F$3:$F$178)*($L$3:$L$178&gt;L98))+1,"00"),"")</f>
        <v>02</v>
      </c>
      <c r="B98" s="7" t="s">
        <v>284</v>
      </c>
      <c r="C98" s="7" t="s">
        <v>285</v>
      </c>
      <c r="D98" s="7" t="s">
        <v>255</v>
      </c>
      <c r="E98" s="8" t="s">
        <v>282</v>
      </c>
      <c r="F98" s="7" t="s">
        <v>283</v>
      </c>
      <c r="G98" s="7"/>
      <c r="H98" s="10">
        <v>78.8</v>
      </c>
      <c r="I98" s="15">
        <f t="shared" si="4"/>
        <v>31.52</v>
      </c>
      <c r="J98" s="15">
        <v>84.11</v>
      </c>
      <c r="K98" s="15">
        <f t="shared" si="5"/>
        <v>50.466</v>
      </c>
      <c r="L98" s="15">
        <f t="shared" si="6"/>
        <v>81.986</v>
      </c>
      <c r="M98" s="7" t="str">
        <f t="shared" si="7"/>
        <v/>
      </c>
    </row>
    <row r="99" ht="19" customHeight="1" spans="1:13">
      <c r="A99" s="6" t="str">
        <f>IF(J99&gt;0,TEXT(SUMPRODUCT((F99=$F$3:$F$178)*($L$3:$L$178&gt;L99))+1,"00"),"")</f>
        <v>03</v>
      </c>
      <c r="B99" s="7" t="s">
        <v>286</v>
      </c>
      <c r="C99" s="7" t="s">
        <v>287</v>
      </c>
      <c r="D99" s="7" t="s">
        <v>255</v>
      </c>
      <c r="E99" s="8" t="s">
        <v>282</v>
      </c>
      <c r="F99" s="7" t="s">
        <v>283</v>
      </c>
      <c r="G99" s="7"/>
      <c r="H99" s="10">
        <v>79.88</v>
      </c>
      <c r="I99" s="15">
        <f t="shared" si="4"/>
        <v>31.952</v>
      </c>
      <c r="J99" s="15">
        <v>80.202</v>
      </c>
      <c r="K99" s="15">
        <f t="shared" si="5"/>
        <v>48.1212</v>
      </c>
      <c r="L99" s="15">
        <f t="shared" si="6"/>
        <v>80.0732</v>
      </c>
      <c r="M99" s="7" t="str">
        <f t="shared" si="7"/>
        <v/>
      </c>
    </row>
    <row r="100" ht="19" customHeight="1" spans="1:13">
      <c r="A100" s="6" t="str">
        <f>IF(J100&gt;0,TEXT(SUMPRODUCT((F100=$F$3:$F$178)*($L$3:$L$178&gt;L100))+1,"00"),"")</f>
        <v>04</v>
      </c>
      <c r="B100" s="7" t="s">
        <v>288</v>
      </c>
      <c r="C100" s="7" t="s">
        <v>289</v>
      </c>
      <c r="D100" s="7" t="s">
        <v>255</v>
      </c>
      <c r="E100" s="8" t="s">
        <v>282</v>
      </c>
      <c r="F100" s="7" t="s">
        <v>283</v>
      </c>
      <c r="G100" s="7"/>
      <c r="H100" s="10">
        <v>78.2</v>
      </c>
      <c r="I100" s="15">
        <f t="shared" si="4"/>
        <v>31.28</v>
      </c>
      <c r="J100" s="15">
        <v>80.008</v>
      </c>
      <c r="K100" s="15">
        <f t="shared" si="5"/>
        <v>48.0048</v>
      </c>
      <c r="L100" s="15">
        <f t="shared" si="6"/>
        <v>79.2848</v>
      </c>
      <c r="M100" s="7" t="str">
        <f t="shared" si="7"/>
        <v/>
      </c>
    </row>
    <row r="101" ht="19" customHeight="1" spans="1:13">
      <c r="A101" s="6" t="str">
        <f>IF(J101&gt;0,TEXT(SUMPRODUCT((F101=$F$3:$F$178)*($L$3:$L$178&gt;L101))+1,"00"),"")</f>
        <v>05</v>
      </c>
      <c r="B101" s="7" t="s">
        <v>290</v>
      </c>
      <c r="C101" s="7" t="s">
        <v>291</v>
      </c>
      <c r="D101" s="7" t="s">
        <v>255</v>
      </c>
      <c r="E101" s="8" t="s">
        <v>282</v>
      </c>
      <c r="F101" s="7" t="s">
        <v>283</v>
      </c>
      <c r="G101" s="7"/>
      <c r="H101" s="10">
        <v>73.84</v>
      </c>
      <c r="I101" s="15">
        <f t="shared" si="4"/>
        <v>29.536</v>
      </c>
      <c r="J101" s="15">
        <v>81.672</v>
      </c>
      <c r="K101" s="15">
        <f t="shared" si="5"/>
        <v>49.0032</v>
      </c>
      <c r="L101" s="15">
        <f t="shared" si="6"/>
        <v>78.5392</v>
      </c>
      <c r="M101" s="7" t="str">
        <f t="shared" si="7"/>
        <v/>
      </c>
    </row>
    <row r="102" ht="19" customHeight="1" spans="1:13">
      <c r="A102" s="6" t="str">
        <f>IF(J102&gt;0,TEXT(SUMPRODUCT((F102=$F$3:$F$178)*($L$3:$L$178&gt;L102))+1,"00"),"")</f>
        <v>06</v>
      </c>
      <c r="B102" s="7" t="s">
        <v>292</v>
      </c>
      <c r="C102" s="7" t="s">
        <v>293</v>
      </c>
      <c r="D102" s="7" t="s">
        <v>255</v>
      </c>
      <c r="E102" s="8" t="s">
        <v>282</v>
      </c>
      <c r="F102" s="7" t="s">
        <v>283</v>
      </c>
      <c r="G102" s="7"/>
      <c r="H102" s="10">
        <v>71.64</v>
      </c>
      <c r="I102" s="15">
        <f t="shared" si="4"/>
        <v>28.656</v>
      </c>
      <c r="J102" s="15">
        <v>79.252</v>
      </c>
      <c r="K102" s="15">
        <f t="shared" si="5"/>
        <v>47.5512</v>
      </c>
      <c r="L102" s="15">
        <f t="shared" si="6"/>
        <v>76.2072</v>
      </c>
      <c r="M102" s="7" t="str">
        <f t="shared" si="7"/>
        <v/>
      </c>
    </row>
    <row r="103" ht="19" customHeight="1" spans="1:13">
      <c r="A103" s="6" t="str">
        <f>IF(J103&gt;0,TEXT(SUMPRODUCT((F103=$F$3:$F$178)*($L$3:$L$178&gt;L103))+1,"00"),"")</f>
        <v>01</v>
      </c>
      <c r="B103" s="7" t="s">
        <v>294</v>
      </c>
      <c r="C103" s="7" t="s">
        <v>295</v>
      </c>
      <c r="D103" s="7" t="s">
        <v>255</v>
      </c>
      <c r="E103" s="8" t="s">
        <v>296</v>
      </c>
      <c r="F103" s="7" t="s">
        <v>297</v>
      </c>
      <c r="G103" s="7">
        <v>1</v>
      </c>
      <c r="H103" s="10">
        <v>77.15</v>
      </c>
      <c r="I103" s="15">
        <f t="shared" si="4"/>
        <v>30.86</v>
      </c>
      <c r="J103" s="15">
        <v>82.206</v>
      </c>
      <c r="K103" s="15">
        <f t="shared" si="5"/>
        <v>49.3236</v>
      </c>
      <c r="L103" s="15">
        <f t="shared" si="6"/>
        <v>80.1836</v>
      </c>
      <c r="M103" s="7" t="str">
        <f t="shared" si="7"/>
        <v/>
      </c>
    </row>
    <row r="104" ht="19" customHeight="1" spans="1:13">
      <c r="A104" s="6" t="str">
        <f>IF(J104&gt;0,TEXT(SUMPRODUCT((F104=$F$3:$F$178)*($L$3:$L$178&gt;L104))+1,"00"),"")</f>
        <v>02</v>
      </c>
      <c r="B104" s="7" t="s">
        <v>298</v>
      </c>
      <c r="C104" s="7" t="s">
        <v>299</v>
      </c>
      <c r="D104" s="7" t="s">
        <v>255</v>
      </c>
      <c r="E104" s="8" t="s">
        <v>296</v>
      </c>
      <c r="F104" s="7" t="s">
        <v>297</v>
      </c>
      <c r="G104" s="7"/>
      <c r="H104" s="10">
        <v>79.49</v>
      </c>
      <c r="I104" s="15">
        <f t="shared" si="4"/>
        <v>31.796</v>
      </c>
      <c r="J104" s="15">
        <v>79.82</v>
      </c>
      <c r="K104" s="15">
        <f t="shared" si="5"/>
        <v>47.892</v>
      </c>
      <c r="L104" s="15">
        <f t="shared" si="6"/>
        <v>79.688</v>
      </c>
      <c r="M104" s="7" t="str">
        <f t="shared" si="7"/>
        <v/>
      </c>
    </row>
    <row r="105" ht="19" customHeight="1" spans="1:13">
      <c r="A105" s="6" t="str">
        <f>IF(J105&gt;0,TEXT(SUMPRODUCT((F105=$F$3:$F$178)*($L$3:$L$178&gt;L105))+1,"00"),"")</f>
        <v/>
      </c>
      <c r="B105" s="7" t="s">
        <v>300</v>
      </c>
      <c r="C105" s="7" t="s">
        <v>301</v>
      </c>
      <c r="D105" s="7" t="s">
        <v>255</v>
      </c>
      <c r="E105" s="8" t="s">
        <v>296</v>
      </c>
      <c r="F105" s="7" t="s">
        <v>297</v>
      </c>
      <c r="G105" s="7"/>
      <c r="H105" s="10">
        <v>70.51</v>
      </c>
      <c r="I105" s="15">
        <f t="shared" si="4"/>
        <v>28.204</v>
      </c>
      <c r="J105" s="15"/>
      <c r="K105" s="15" t="str">
        <f t="shared" si="5"/>
        <v/>
      </c>
      <c r="L105" s="15">
        <f t="shared" si="6"/>
        <v>0</v>
      </c>
      <c r="M105" s="7" t="str">
        <f t="shared" si="7"/>
        <v>面试缺考</v>
      </c>
    </row>
    <row r="106" ht="19" customHeight="1" spans="1:13">
      <c r="A106" s="6" t="str">
        <f>IF(J106&gt;0,TEXT(SUMPRODUCT((F106=$F$3:$F$178)*($L$3:$L$178&gt;L106))+1,"00"),"")</f>
        <v>01</v>
      </c>
      <c r="B106" s="7" t="s">
        <v>302</v>
      </c>
      <c r="C106" s="7" t="s">
        <v>303</v>
      </c>
      <c r="D106" s="7" t="s">
        <v>255</v>
      </c>
      <c r="E106" s="8" t="s">
        <v>304</v>
      </c>
      <c r="F106" s="7" t="s">
        <v>305</v>
      </c>
      <c r="G106" s="7">
        <v>1</v>
      </c>
      <c r="H106" s="10">
        <v>75.84</v>
      </c>
      <c r="I106" s="15">
        <f t="shared" si="4"/>
        <v>30.336</v>
      </c>
      <c r="J106" s="15">
        <v>83.122</v>
      </c>
      <c r="K106" s="15">
        <f t="shared" si="5"/>
        <v>49.8732</v>
      </c>
      <c r="L106" s="15">
        <f t="shared" si="6"/>
        <v>80.2092</v>
      </c>
      <c r="M106" s="7" t="str">
        <f t="shared" si="7"/>
        <v/>
      </c>
    </row>
    <row r="107" ht="19" customHeight="1" spans="1:13">
      <c r="A107" s="6" t="str">
        <f>IF(J107&gt;0,TEXT(SUMPRODUCT((F107=$F$3:$F$178)*($L$3:$L$178&gt;L107))+1,"00"),"")</f>
        <v>02</v>
      </c>
      <c r="B107" s="7" t="s">
        <v>306</v>
      </c>
      <c r="C107" s="7" t="s">
        <v>307</v>
      </c>
      <c r="D107" s="7" t="s">
        <v>255</v>
      </c>
      <c r="E107" s="8" t="s">
        <v>304</v>
      </c>
      <c r="F107" s="7" t="s">
        <v>305</v>
      </c>
      <c r="G107" s="7"/>
      <c r="H107" s="10">
        <v>75.13</v>
      </c>
      <c r="I107" s="15">
        <f t="shared" si="4"/>
        <v>30.052</v>
      </c>
      <c r="J107" s="15">
        <v>82.586</v>
      </c>
      <c r="K107" s="15">
        <f t="shared" si="5"/>
        <v>49.5516</v>
      </c>
      <c r="L107" s="15">
        <f t="shared" si="6"/>
        <v>79.6036</v>
      </c>
      <c r="M107" s="7" t="str">
        <f t="shared" si="7"/>
        <v/>
      </c>
    </row>
    <row r="108" ht="19" customHeight="1" spans="1:13">
      <c r="A108" s="6" t="str">
        <f>IF(J108&gt;0,TEXT(SUMPRODUCT((F108=$F$3:$F$178)*($L$3:$L$178&gt;L108))+1,"00"),"")</f>
        <v>03</v>
      </c>
      <c r="B108" s="7" t="s">
        <v>308</v>
      </c>
      <c r="C108" s="7" t="s">
        <v>309</v>
      </c>
      <c r="D108" s="7" t="s">
        <v>255</v>
      </c>
      <c r="E108" s="8" t="s">
        <v>304</v>
      </c>
      <c r="F108" s="7" t="s">
        <v>305</v>
      </c>
      <c r="G108" s="7"/>
      <c r="H108" s="10">
        <v>71.49</v>
      </c>
      <c r="I108" s="15">
        <f t="shared" si="4"/>
        <v>28.596</v>
      </c>
      <c r="J108" s="15">
        <v>82.246</v>
      </c>
      <c r="K108" s="15">
        <f t="shared" si="5"/>
        <v>49.3476</v>
      </c>
      <c r="L108" s="15">
        <f t="shared" si="6"/>
        <v>77.9436</v>
      </c>
      <c r="M108" s="7" t="str">
        <f t="shared" si="7"/>
        <v/>
      </c>
    </row>
    <row r="109" ht="19" customHeight="1" spans="1:13">
      <c r="A109" s="6" t="str">
        <f>IF(J109&gt;0,TEXT(SUMPRODUCT((F109=$F$3:$F$178)*($L$3:$L$178&gt;L109))+1,"00"),"")</f>
        <v>01</v>
      </c>
      <c r="B109" s="7" t="s">
        <v>310</v>
      </c>
      <c r="C109" s="7" t="s">
        <v>311</v>
      </c>
      <c r="D109" s="7" t="s">
        <v>312</v>
      </c>
      <c r="E109" s="8" t="s">
        <v>151</v>
      </c>
      <c r="F109" s="7" t="s">
        <v>313</v>
      </c>
      <c r="G109" s="7">
        <v>1</v>
      </c>
      <c r="H109" s="10">
        <v>76</v>
      </c>
      <c r="I109" s="15">
        <f t="shared" si="4"/>
        <v>30.4</v>
      </c>
      <c r="J109" s="15">
        <v>77.606</v>
      </c>
      <c r="K109" s="15">
        <f t="shared" si="5"/>
        <v>46.5636</v>
      </c>
      <c r="L109" s="15">
        <f t="shared" si="6"/>
        <v>76.9636</v>
      </c>
      <c r="M109" s="7" t="str">
        <f t="shared" si="7"/>
        <v/>
      </c>
    </row>
    <row r="110" ht="19" customHeight="1" spans="1:13">
      <c r="A110" s="6" t="str">
        <f>IF(J110&gt;0,TEXT(SUMPRODUCT((F110=$F$3:$F$178)*($L$3:$L$178&gt;L110))+1,"00"),"")</f>
        <v>01</v>
      </c>
      <c r="B110" s="7" t="s">
        <v>314</v>
      </c>
      <c r="C110" s="7" t="s">
        <v>315</v>
      </c>
      <c r="D110" s="7" t="s">
        <v>316</v>
      </c>
      <c r="E110" s="8" t="s">
        <v>185</v>
      </c>
      <c r="F110" s="7" t="s">
        <v>317</v>
      </c>
      <c r="G110" s="7">
        <v>1</v>
      </c>
      <c r="H110" s="10">
        <v>67.2</v>
      </c>
      <c r="I110" s="15">
        <f t="shared" si="4"/>
        <v>26.88</v>
      </c>
      <c r="J110" s="15">
        <v>80.078</v>
      </c>
      <c r="K110" s="15">
        <f t="shared" si="5"/>
        <v>48.0468</v>
      </c>
      <c r="L110" s="15">
        <f t="shared" si="6"/>
        <v>74.9268</v>
      </c>
      <c r="M110" s="7" t="str">
        <f t="shared" si="7"/>
        <v/>
      </c>
    </row>
    <row r="111" ht="19" customHeight="1" spans="1:13">
      <c r="A111" s="6" t="str">
        <f>IF(J111&gt;0,TEXT(SUMPRODUCT((F111=$F$3:$F$178)*($L$3:$L$178&gt;L111))+1,"00"),"")</f>
        <v>01</v>
      </c>
      <c r="B111" s="7" t="s">
        <v>318</v>
      </c>
      <c r="C111" s="7" t="s">
        <v>319</v>
      </c>
      <c r="D111" s="7" t="s">
        <v>320</v>
      </c>
      <c r="E111" s="8" t="s">
        <v>134</v>
      </c>
      <c r="F111" s="7" t="s">
        <v>321</v>
      </c>
      <c r="G111" s="7">
        <v>1</v>
      </c>
      <c r="H111" s="10">
        <v>74.76</v>
      </c>
      <c r="I111" s="15">
        <f t="shared" si="4"/>
        <v>29.904</v>
      </c>
      <c r="J111" s="15">
        <v>77.05</v>
      </c>
      <c r="K111" s="15">
        <f t="shared" si="5"/>
        <v>46.23</v>
      </c>
      <c r="L111" s="15">
        <f t="shared" si="6"/>
        <v>76.134</v>
      </c>
      <c r="M111" s="7" t="str">
        <f t="shared" si="7"/>
        <v/>
      </c>
    </row>
    <row r="112" ht="19" customHeight="1" spans="1:13">
      <c r="A112" s="6" t="str">
        <f>IF(J112&gt;0,TEXT(SUMPRODUCT((F112=$F$3:$F$178)*($L$3:$L$178&gt;L112))+1,"00"),"")</f>
        <v>01</v>
      </c>
      <c r="B112" s="7" t="s">
        <v>322</v>
      </c>
      <c r="C112" s="7" t="s">
        <v>323</v>
      </c>
      <c r="D112" s="7" t="s">
        <v>324</v>
      </c>
      <c r="E112" s="8" t="s">
        <v>325</v>
      </c>
      <c r="F112" s="7" t="s">
        <v>326</v>
      </c>
      <c r="G112" s="7">
        <v>1</v>
      </c>
      <c r="H112" s="10">
        <v>69.67</v>
      </c>
      <c r="I112" s="15">
        <f t="shared" si="4"/>
        <v>27.868</v>
      </c>
      <c r="J112" s="15">
        <v>82.454</v>
      </c>
      <c r="K112" s="15">
        <f t="shared" si="5"/>
        <v>49.4724</v>
      </c>
      <c r="L112" s="15">
        <f t="shared" si="6"/>
        <v>77.3404</v>
      </c>
      <c r="M112" s="7" t="str">
        <f t="shared" si="7"/>
        <v/>
      </c>
    </row>
    <row r="113" ht="19" customHeight="1" spans="1:13">
      <c r="A113" s="6" t="str">
        <f>IF(J113&gt;0,TEXT(SUMPRODUCT((F113=$F$3:$F$178)*($L$3:$L$178&gt;L113))+1,"00"),"")</f>
        <v>02</v>
      </c>
      <c r="B113" s="7" t="s">
        <v>327</v>
      </c>
      <c r="C113" s="7" t="s">
        <v>328</v>
      </c>
      <c r="D113" s="7" t="s">
        <v>324</v>
      </c>
      <c r="E113" s="8" t="s">
        <v>325</v>
      </c>
      <c r="F113" s="7" t="s">
        <v>326</v>
      </c>
      <c r="G113" s="7"/>
      <c r="H113" s="10">
        <v>68.15</v>
      </c>
      <c r="I113" s="15">
        <f t="shared" si="4"/>
        <v>27.26</v>
      </c>
      <c r="J113" s="15">
        <v>79.61</v>
      </c>
      <c r="K113" s="15">
        <f t="shared" si="5"/>
        <v>47.766</v>
      </c>
      <c r="L113" s="15">
        <f t="shared" si="6"/>
        <v>75.026</v>
      </c>
      <c r="M113" s="7" t="str">
        <f t="shared" si="7"/>
        <v/>
      </c>
    </row>
    <row r="114" ht="19" customHeight="1" spans="1:13">
      <c r="A114" s="6" t="str">
        <f>IF(J114&gt;0,TEXT(SUMPRODUCT((F114=$F$3:$F$178)*($L$3:$L$178&gt;L114))+1,"00"),"")</f>
        <v>03</v>
      </c>
      <c r="B114" s="7" t="s">
        <v>329</v>
      </c>
      <c r="C114" s="7" t="s">
        <v>330</v>
      </c>
      <c r="D114" s="7" t="s">
        <v>324</v>
      </c>
      <c r="E114" s="8" t="s">
        <v>325</v>
      </c>
      <c r="F114" s="7" t="s">
        <v>326</v>
      </c>
      <c r="G114" s="7"/>
      <c r="H114" s="10">
        <v>64.52</v>
      </c>
      <c r="I114" s="15">
        <f t="shared" si="4"/>
        <v>25.808</v>
      </c>
      <c r="J114" s="15">
        <v>80.072</v>
      </c>
      <c r="K114" s="15">
        <f t="shared" si="5"/>
        <v>48.0432</v>
      </c>
      <c r="L114" s="15">
        <f t="shared" si="6"/>
        <v>73.8512</v>
      </c>
      <c r="M114" s="7" t="str">
        <f t="shared" si="7"/>
        <v/>
      </c>
    </row>
    <row r="115" ht="19" customHeight="1" spans="1:13">
      <c r="A115" s="6" t="str">
        <f>IF(J115&gt;0,TEXT(SUMPRODUCT((F115=$F$3:$F$178)*($L$3:$L$178&gt;L115))+1,"00"),"")</f>
        <v>01</v>
      </c>
      <c r="B115" s="7" t="s">
        <v>331</v>
      </c>
      <c r="C115" s="7" t="s">
        <v>332</v>
      </c>
      <c r="D115" s="7" t="s">
        <v>333</v>
      </c>
      <c r="E115" s="8" t="s">
        <v>151</v>
      </c>
      <c r="F115" s="7" t="s">
        <v>334</v>
      </c>
      <c r="G115" s="7">
        <v>2</v>
      </c>
      <c r="H115" s="10">
        <v>79.32</v>
      </c>
      <c r="I115" s="15">
        <f t="shared" si="4"/>
        <v>31.728</v>
      </c>
      <c r="J115" s="15">
        <v>84.46</v>
      </c>
      <c r="K115" s="15">
        <f t="shared" si="5"/>
        <v>50.676</v>
      </c>
      <c r="L115" s="15">
        <f t="shared" si="6"/>
        <v>82.404</v>
      </c>
      <c r="M115" s="7" t="str">
        <f t="shared" si="7"/>
        <v/>
      </c>
    </row>
    <row r="116" ht="19" customHeight="1" spans="1:13">
      <c r="A116" s="6" t="str">
        <f>IF(J116&gt;0,TEXT(SUMPRODUCT((F116=$F$3:$F$178)*($L$3:$L$178&gt;L116))+1,"00"),"")</f>
        <v>02</v>
      </c>
      <c r="B116" s="7" t="s">
        <v>335</v>
      </c>
      <c r="C116" s="7" t="s">
        <v>336</v>
      </c>
      <c r="D116" s="7" t="s">
        <v>333</v>
      </c>
      <c r="E116" s="8" t="s">
        <v>151</v>
      </c>
      <c r="F116" s="7" t="s">
        <v>334</v>
      </c>
      <c r="G116" s="7"/>
      <c r="H116" s="10">
        <v>70.4</v>
      </c>
      <c r="I116" s="15">
        <f t="shared" si="4"/>
        <v>28.16</v>
      </c>
      <c r="J116" s="15">
        <v>84.662</v>
      </c>
      <c r="K116" s="15">
        <f t="shared" si="5"/>
        <v>50.7972</v>
      </c>
      <c r="L116" s="15">
        <f t="shared" si="6"/>
        <v>78.9572</v>
      </c>
      <c r="M116" s="7" t="str">
        <f t="shared" si="7"/>
        <v/>
      </c>
    </row>
    <row r="117" ht="19" customHeight="1" spans="1:13">
      <c r="A117" s="6" t="str">
        <f>IF(J117&gt;0,TEXT(SUMPRODUCT((F117=$F$3:$F$178)*($L$3:$L$178&gt;L117))+1,"00"),"")</f>
        <v>03</v>
      </c>
      <c r="B117" s="7" t="s">
        <v>337</v>
      </c>
      <c r="C117" s="7" t="s">
        <v>338</v>
      </c>
      <c r="D117" s="7" t="s">
        <v>333</v>
      </c>
      <c r="E117" s="8" t="s">
        <v>151</v>
      </c>
      <c r="F117" s="7" t="s">
        <v>334</v>
      </c>
      <c r="G117" s="7"/>
      <c r="H117" s="10">
        <v>71.64</v>
      </c>
      <c r="I117" s="15">
        <f t="shared" si="4"/>
        <v>28.656</v>
      </c>
      <c r="J117" s="15">
        <v>83.666</v>
      </c>
      <c r="K117" s="15">
        <f t="shared" si="5"/>
        <v>50.1996</v>
      </c>
      <c r="L117" s="15">
        <f t="shared" si="6"/>
        <v>78.8556</v>
      </c>
      <c r="M117" s="7" t="str">
        <f t="shared" si="7"/>
        <v/>
      </c>
    </row>
    <row r="118" ht="19" customHeight="1" spans="1:13">
      <c r="A118" s="6" t="str">
        <f>IF(J118&gt;0,TEXT(SUMPRODUCT((F118=$F$3:$F$178)*($L$3:$L$178&gt;L118))+1,"00"),"")</f>
        <v>04</v>
      </c>
      <c r="B118" s="7" t="s">
        <v>339</v>
      </c>
      <c r="C118" s="7" t="s">
        <v>340</v>
      </c>
      <c r="D118" s="7" t="s">
        <v>333</v>
      </c>
      <c r="E118" s="8" t="s">
        <v>151</v>
      </c>
      <c r="F118" s="7" t="s">
        <v>334</v>
      </c>
      <c r="G118" s="7"/>
      <c r="H118" s="10">
        <v>71.76</v>
      </c>
      <c r="I118" s="15">
        <f t="shared" si="4"/>
        <v>28.704</v>
      </c>
      <c r="J118" s="15">
        <v>83.2</v>
      </c>
      <c r="K118" s="15">
        <f t="shared" si="5"/>
        <v>49.92</v>
      </c>
      <c r="L118" s="15">
        <f t="shared" si="6"/>
        <v>78.624</v>
      </c>
      <c r="M118" s="7" t="str">
        <f t="shared" si="7"/>
        <v/>
      </c>
    </row>
    <row r="119" ht="19" customHeight="1" spans="1:13">
      <c r="A119" s="6" t="str">
        <f>IF(J119&gt;0,TEXT(SUMPRODUCT((F119=$F$3:$F$178)*($L$3:$L$178&gt;L119))+1,"00"),"")</f>
        <v>05</v>
      </c>
      <c r="B119" s="7" t="s">
        <v>341</v>
      </c>
      <c r="C119" s="7" t="s">
        <v>342</v>
      </c>
      <c r="D119" s="7" t="s">
        <v>333</v>
      </c>
      <c r="E119" s="8" t="s">
        <v>151</v>
      </c>
      <c r="F119" s="7" t="s">
        <v>334</v>
      </c>
      <c r="G119" s="7"/>
      <c r="H119" s="10">
        <v>70.72</v>
      </c>
      <c r="I119" s="15">
        <f t="shared" si="4"/>
        <v>28.288</v>
      </c>
      <c r="J119" s="15">
        <v>80.994</v>
      </c>
      <c r="K119" s="15">
        <f t="shared" si="5"/>
        <v>48.5964</v>
      </c>
      <c r="L119" s="15">
        <f t="shared" si="6"/>
        <v>76.8844</v>
      </c>
      <c r="M119" s="7" t="str">
        <f t="shared" si="7"/>
        <v/>
      </c>
    </row>
    <row r="120" ht="19" customHeight="1" spans="1:13">
      <c r="A120" s="6" t="str">
        <f>IF(J120&gt;0,TEXT(SUMPRODUCT((F120=$F$3:$F$178)*($L$3:$L$178&gt;L120))+1,"00"),"")</f>
        <v>06</v>
      </c>
      <c r="B120" s="7" t="s">
        <v>343</v>
      </c>
      <c r="C120" s="7" t="s">
        <v>344</v>
      </c>
      <c r="D120" s="7" t="s">
        <v>333</v>
      </c>
      <c r="E120" s="8" t="s">
        <v>151</v>
      </c>
      <c r="F120" s="7" t="s">
        <v>334</v>
      </c>
      <c r="G120" s="7"/>
      <c r="H120" s="10">
        <v>70.24</v>
      </c>
      <c r="I120" s="15">
        <f t="shared" si="4"/>
        <v>28.096</v>
      </c>
      <c r="J120" s="15">
        <v>79.29</v>
      </c>
      <c r="K120" s="15">
        <f t="shared" si="5"/>
        <v>47.574</v>
      </c>
      <c r="L120" s="15">
        <f t="shared" si="6"/>
        <v>75.67</v>
      </c>
      <c r="M120" s="7" t="str">
        <f t="shared" si="7"/>
        <v/>
      </c>
    </row>
    <row r="121" ht="19" customHeight="1" spans="1:13">
      <c r="A121" s="6" t="str">
        <f>IF(J121&gt;0,TEXT(SUMPRODUCT((F121=$F$3:$F$178)*($L$3:$L$178&gt;L121))+1,"00"),"")</f>
        <v>01</v>
      </c>
      <c r="B121" s="7" t="s">
        <v>345</v>
      </c>
      <c r="C121" s="7" t="s">
        <v>346</v>
      </c>
      <c r="D121" s="7" t="s">
        <v>347</v>
      </c>
      <c r="E121" s="8" t="s">
        <v>134</v>
      </c>
      <c r="F121" s="7" t="s">
        <v>348</v>
      </c>
      <c r="G121" s="7">
        <v>1</v>
      </c>
      <c r="H121" s="10">
        <v>74.32</v>
      </c>
      <c r="I121" s="15">
        <f t="shared" si="4"/>
        <v>29.728</v>
      </c>
      <c r="J121" s="15">
        <v>73.03</v>
      </c>
      <c r="K121" s="15">
        <f t="shared" si="5"/>
        <v>43.818</v>
      </c>
      <c r="L121" s="15">
        <f t="shared" si="6"/>
        <v>73.546</v>
      </c>
      <c r="M121" s="7" t="str">
        <f t="shared" si="7"/>
        <v/>
      </c>
    </row>
    <row r="122" ht="19" customHeight="1" spans="1:13">
      <c r="A122" s="6" t="str">
        <f>IF(J122&gt;0,TEXT(SUMPRODUCT((F122=$F$3:$F$178)*($L$3:$L$178&gt;L122))+1,"00"),"")</f>
        <v>02</v>
      </c>
      <c r="B122" s="7" t="s">
        <v>349</v>
      </c>
      <c r="C122" s="7" t="s">
        <v>350</v>
      </c>
      <c r="D122" s="7" t="s">
        <v>347</v>
      </c>
      <c r="E122" s="8" t="s">
        <v>134</v>
      </c>
      <c r="F122" s="7" t="s">
        <v>348</v>
      </c>
      <c r="G122" s="7"/>
      <c r="H122" s="10">
        <v>73.76</v>
      </c>
      <c r="I122" s="15">
        <f t="shared" si="4"/>
        <v>29.504</v>
      </c>
      <c r="J122" s="15">
        <v>73.23</v>
      </c>
      <c r="K122" s="15">
        <f t="shared" si="5"/>
        <v>43.938</v>
      </c>
      <c r="L122" s="15">
        <f t="shared" si="6"/>
        <v>73.442</v>
      </c>
      <c r="M122" s="7" t="str">
        <f t="shared" si="7"/>
        <v/>
      </c>
    </row>
    <row r="123" ht="19" customHeight="1" spans="1:13">
      <c r="A123" s="6" t="str">
        <f>IF(J123&gt;0,TEXT(SUMPRODUCT((F123=$F$3:$F$178)*($L$3:$L$178&gt;L123))+1,"00"),"")</f>
        <v>01</v>
      </c>
      <c r="B123" s="7" t="s">
        <v>351</v>
      </c>
      <c r="C123" s="7" t="s">
        <v>352</v>
      </c>
      <c r="D123" s="7" t="s">
        <v>353</v>
      </c>
      <c r="E123" s="8" t="s">
        <v>151</v>
      </c>
      <c r="F123" s="7" t="s">
        <v>354</v>
      </c>
      <c r="G123" s="7">
        <v>1</v>
      </c>
      <c r="H123" s="10">
        <v>71.12</v>
      </c>
      <c r="I123" s="15">
        <f t="shared" si="4"/>
        <v>28.448</v>
      </c>
      <c r="J123" s="15">
        <v>86.536</v>
      </c>
      <c r="K123" s="15">
        <f t="shared" si="5"/>
        <v>51.9216</v>
      </c>
      <c r="L123" s="15">
        <f t="shared" si="6"/>
        <v>80.3696</v>
      </c>
      <c r="M123" s="7" t="str">
        <f t="shared" si="7"/>
        <v/>
      </c>
    </row>
    <row r="124" ht="19" customHeight="1" spans="1:13">
      <c r="A124" s="6" t="str">
        <f>IF(J124&gt;0,TEXT(SUMPRODUCT((F124=$F$3:$F$178)*($L$3:$L$178&gt;L124))+1,"00"),"")</f>
        <v>02</v>
      </c>
      <c r="B124" s="7" t="s">
        <v>355</v>
      </c>
      <c r="C124" s="7" t="s">
        <v>356</v>
      </c>
      <c r="D124" s="7" t="s">
        <v>353</v>
      </c>
      <c r="E124" s="8" t="s">
        <v>151</v>
      </c>
      <c r="F124" s="7" t="s">
        <v>354</v>
      </c>
      <c r="G124" s="7"/>
      <c r="H124" s="10">
        <v>69.36</v>
      </c>
      <c r="I124" s="15">
        <f t="shared" si="4"/>
        <v>27.744</v>
      </c>
      <c r="J124" s="15">
        <v>80.774</v>
      </c>
      <c r="K124" s="15">
        <f t="shared" si="5"/>
        <v>48.4644</v>
      </c>
      <c r="L124" s="15">
        <f t="shared" si="6"/>
        <v>76.2084</v>
      </c>
      <c r="M124" s="7" t="str">
        <f t="shared" si="7"/>
        <v/>
      </c>
    </row>
    <row r="125" ht="19" customHeight="1" spans="1:13">
      <c r="A125" s="6" t="str">
        <f>IF(J125&gt;0,TEXT(SUMPRODUCT((F125=$F$3:$F$178)*($L$3:$L$178&gt;L125))+1,"00"),"")</f>
        <v>03</v>
      </c>
      <c r="B125" s="7" t="s">
        <v>357</v>
      </c>
      <c r="C125" s="7" t="s">
        <v>358</v>
      </c>
      <c r="D125" s="7" t="s">
        <v>353</v>
      </c>
      <c r="E125" s="8" t="s">
        <v>151</v>
      </c>
      <c r="F125" s="7" t="s">
        <v>354</v>
      </c>
      <c r="G125" s="7"/>
      <c r="H125" s="10">
        <v>70.8</v>
      </c>
      <c r="I125" s="15">
        <f t="shared" si="4"/>
        <v>28.32</v>
      </c>
      <c r="J125" s="15">
        <v>76.41</v>
      </c>
      <c r="K125" s="15">
        <f t="shared" si="5"/>
        <v>45.846</v>
      </c>
      <c r="L125" s="15">
        <f t="shared" si="6"/>
        <v>74.166</v>
      </c>
      <c r="M125" s="7" t="str">
        <f t="shared" si="7"/>
        <v/>
      </c>
    </row>
    <row r="126" ht="19" customHeight="1" spans="1:13">
      <c r="A126" s="6" t="str">
        <f>IF(J126&gt;0,TEXT(SUMPRODUCT((F126=$F$3:$F$178)*($L$3:$L$178&gt;L126))+1,"00"),"")</f>
        <v>01</v>
      </c>
      <c r="B126" s="7" t="s">
        <v>359</v>
      </c>
      <c r="C126" s="7" t="s">
        <v>360</v>
      </c>
      <c r="D126" s="7" t="s">
        <v>353</v>
      </c>
      <c r="E126" s="8" t="s">
        <v>134</v>
      </c>
      <c r="F126" s="7" t="s">
        <v>361</v>
      </c>
      <c r="G126" s="7">
        <v>1</v>
      </c>
      <c r="H126" s="10">
        <v>75.44</v>
      </c>
      <c r="I126" s="15">
        <f t="shared" si="4"/>
        <v>30.176</v>
      </c>
      <c r="J126" s="15">
        <v>70.31</v>
      </c>
      <c r="K126" s="15">
        <f t="shared" si="5"/>
        <v>42.186</v>
      </c>
      <c r="L126" s="15">
        <f t="shared" si="6"/>
        <v>72.362</v>
      </c>
      <c r="M126" s="7" t="str">
        <f t="shared" si="7"/>
        <v/>
      </c>
    </row>
    <row r="127" ht="19" customHeight="1" spans="1:13">
      <c r="A127" s="6" t="str">
        <f>IF(J127&gt;0,TEXT(SUMPRODUCT((F127=$F$3:$F$178)*($L$3:$L$178&gt;L127))+1,"00"),"")</f>
        <v>01</v>
      </c>
      <c r="B127" s="7" t="s">
        <v>362</v>
      </c>
      <c r="C127" s="7" t="s">
        <v>363</v>
      </c>
      <c r="D127" s="7" t="s">
        <v>364</v>
      </c>
      <c r="E127" s="8" t="s">
        <v>134</v>
      </c>
      <c r="F127" s="7" t="s">
        <v>365</v>
      </c>
      <c r="G127" s="7">
        <v>1</v>
      </c>
      <c r="H127" s="10">
        <v>68.96</v>
      </c>
      <c r="I127" s="15">
        <f t="shared" si="4"/>
        <v>27.584</v>
      </c>
      <c r="J127" s="15">
        <v>77.73</v>
      </c>
      <c r="K127" s="15">
        <f t="shared" si="5"/>
        <v>46.638</v>
      </c>
      <c r="L127" s="15">
        <f t="shared" si="6"/>
        <v>74.222</v>
      </c>
      <c r="M127" s="7" t="str">
        <f t="shared" si="7"/>
        <v/>
      </c>
    </row>
    <row r="128" ht="19" customHeight="1" spans="1:13">
      <c r="A128" s="6" t="str">
        <f>IF(J128&gt;0,TEXT(SUMPRODUCT((F128=$F$3:$F$178)*($L$3:$L$178&gt;L128))+1,"00"),"")</f>
        <v>02</v>
      </c>
      <c r="B128" s="7" t="s">
        <v>366</v>
      </c>
      <c r="C128" s="7" t="s">
        <v>367</v>
      </c>
      <c r="D128" s="7" t="s">
        <v>364</v>
      </c>
      <c r="E128" s="8" t="s">
        <v>134</v>
      </c>
      <c r="F128" s="7" t="s">
        <v>365</v>
      </c>
      <c r="G128" s="7"/>
      <c r="H128" s="10">
        <v>62.92</v>
      </c>
      <c r="I128" s="15">
        <f t="shared" si="4"/>
        <v>25.168</v>
      </c>
      <c r="J128" s="15">
        <v>79.1</v>
      </c>
      <c r="K128" s="15">
        <f t="shared" si="5"/>
        <v>47.46</v>
      </c>
      <c r="L128" s="15">
        <f t="shared" si="6"/>
        <v>72.628</v>
      </c>
      <c r="M128" s="7" t="str">
        <f t="shared" si="7"/>
        <v/>
      </c>
    </row>
    <row r="129" ht="19" customHeight="1" spans="1:13">
      <c r="A129" s="6" t="str">
        <f>IF(J129&gt;0,TEXT(SUMPRODUCT((F129=$F$3:$F$178)*($L$3:$L$178&gt;L129))+1,"00"),"")</f>
        <v>03</v>
      </c>
      <c r="B129" s="7" t="s">
        <v>368</v>
      </c>
      <c r="C129" s="7" t="s">
        <v>369</v>
      </c>
      <c r="D129" s="7" t="s">
        <v>364</v>
      </c>
      <c r="E129" s="8" t="s">
        <v>134</v>
      </c>
      <c r="F129" s="7" t="s">
        <v>365</v>
      </c>
      <c r="G129" s="7"/>
      <c r="H129" s="10">
        <v>64.76</v>
      </c>
      <c r="I129" s="15">
        <f t="shared" si="4"/>
        <v>25.904</v>
      </c>
      <c r="J129" s="15">
        <v>75.73</v>
      </c>
      <c r="K129" s="15">
        <f t="shared" si="5"/>
        <v>45.438</v>
      </c>
      <c r="L129" s="15">
        <f t="shared" si="6"/>
        <v>71.342</v>
      </c>
      <c r="M129" s="7" t="str">
        <f t="shared" si="7"/>
        <v/>
      </c>
    </row>
    <row r="130" ht="19" customHeight="1" spans="1:13">
      <c r="A130" s="6" t="str">
        <f>IF(J130&gt;0,TEXT(SUMPRODUCT((F130=$F$3:$F$178)*($L$3:$L$178&gt;L130))+1,"00"),"")</f>
        <v>01</v>
      </c>
      <c r="B130" s="7" t="s">
        <v>370</v>
      </c>
      <c r="C130" s="7" t="s">
        <v>371</v>
      </c>
      <c r="D130" s="7" t="s">
        <v>364</v>
      </c>
      <c r="E130" s="8" t="s">
        <v>151</v>
      </c>
      <c r="F130" s="7" t="s">
        <v>372</v>
      </c>
      <c r="G130" s="7">
        <v>1</v>
      </c>
      <c r="H130" s="10">
        <v>71.48</v>
      </c>
      <c r="I130" s="15">
        <f t="shared" si="4"/>
        <v>28.592</v>
      </c>
      <c r="J130" s="15">
        <v>82.43</v>
      </c>
      <c r="K130" s="15">
        <f t="shared" si="5"/>
        <v>49.458</v>
      </c>
      <c r="L130" s="15">
        <f t="shared" si="6"/>
        <v>78.05</v>
      </c>
      <c r="M130" s="7" t="str">
        <f t="shared" si="7"/>
        <v/>
      </c>
    </row>
    <row r="131" ht="19" customHeight="1" spans="1:13">
      <c r="A131" s="6" t="str">
        <f>IF(J131&gt;0,TEXT(SUMPRODUCT((F131=$F$3:$F$178)*($L$3:$L$178&gt;L131))+1,"00"),"")</f>
        <v>02</v>
      </c>
      <c r="B131" s="7" t="s">
        <v>373</v>
      </c>
      <c r="C131" s="7" t="s">
        <v>374</v>
      </c>
      <c r="D131" s="7" t="s">
        <v>364</v>
      </c>
      <c r="E131" s="8" t="s">
        <v>151</v>
      </c>
      <c r="F131" s="7" t="s">
        <v>372</v>
      </c>
      <c r="G131" s="7"/>
      <c r="H131" s="10">
        <v>69.64</v>
      </c>
      <c r="I131" s="15">
        <f t="shared" ref="I131:I178" si="8">H131*0.4</f>
        <v>27.856</v>
      </c>
      <c r="J131" s="15">
        <v>82.716</v>
      </c>
      <c r="K131" s="15">
        <f t="shared" ref="K131:K178" si="9">IF(J131&gt;0,J131*0.6,"")</f>
        <v>49.6296</v>
      </c>
      <c r="L131" s="15">
        <f t="shared" ref="L131:L178" si="10">IF(J131&gt;0,I131+K131,0)</f>
        <v>77.4856</v>
      </c>
      <c r="M131" s="7" t="str">
        <f t="shared" ref="M131:M178" si="11">IF(J131&gt;0,"","面试缺考")</f>
        <v/>
      </c>
    </row>
    <row r="132" ht="19" customHeight="1" spans="1:13">
      <c r="A132" s="6" t="str">
        <f>IF(J132&gt;0,TEXT(SUMPRODUCT((F132=$F$3:$F$178)*($L$3:$L$178&gt;L132))+1,"00"),"")</f>
        <v>03</v>
      </c>
      <c r="B132" s="7" t="s">
        <v>375</v>
      </c>
      <c r="C132" s="7" t="s">
        <v>376</v>
      </c>
      <c r="D132" s="7" t="s">
        <v>364</v>
      </c>
      <c r="E132" s="8" t="s">
        <v>151</v>
      </c>
      <c r="F132" s="7" t="s">
        <v>372</v>
      </c>
      <c r="G132" s="7"/>
      <c r="H132" s="10">
        <v>67.6</v>
      </c>
      <c r="I132" s="15">
        <f t="shared" si="8"/>
        <v>27.04</v>
      </c>
      <c r="J132" s="15">
        <v>81.946</v>
      </c>
      <c r="K132" s="15">
        <f t="shared" si="9"/>
        <v>49.1676</v>
      </c>
      <c r="L132" s="15">
        <f t="shared" si="10"/>
        <v>76.2076</v>
      </c>
      <c r="M132" s="7" t="str">
        <f t="shared" si="11"/>
        <v/>
      </c>
    </row>
    <row r="133" ht="19" customHeight="1" spans="1:13">
      <c r="A133" s="6" t="str">
        <f>IF(J133&gt;0,TEXT(SUMPRODUCT((F133=$F$3:$F$178)*($L$3:$L$178&gt;L133))+1,"00"),"")</f>
        <v>01</v>
      </c>
      <c r="B133" s="7" t="s">
        <v>377</v>
      </c>
      <c r="C133" s="7" t="s">
        <v>378</v>
      </c>
      <c r="D133" s="7" t="s">
        <v>364</v>
      </c>
      <c r="E133" s="8" t="s">
        <v>151</v>
      </c>
      <c r="F133" s="7" t="s">
        <v>379</v>
      </c>
      <c r="G133" s="7">
        <v>1</v>
      </c>
      <c r="H133" s="10">
        <v>75.8</v>
      </c>
      <c r="I133" s="15">
        <f t="shared" si="8"/>
        <v>30.32</v>
      </c>
      <c r="J133" s="15">
        <v>85.262</v>
      </c>
      <c r="K133" s="15">
        <f t="shared" si="9"/>
        <v>51.1572</v>
      </c>
      <c r="L133" s="15">
        <f t="shared" si="10"/>
        <v>81.4772</v>
      </c>
      <c r="M133" s="7" t="str">
        <f t="shared" si="11"/>
        <v/>
      </c>
    </row>
    <row r="134" ht="19" customHeight="1" spans="1:13">
      <c r="A134" s="6" t="str">
        <f>IF(J134&gt;0,TEXT(SUMPRODUCT((F134=$F$3:$F$178)*($L$3:$L$178&gt;L134))+1,"00"),"")</f>
        <v>02</v>
      </c>
      <c r="B134" s="7" t="s">
        <v>380</v>
      </c>
      <c r="C134" s="7" t="s">
        <v>381</v>
      </c>
      <c r="D134" s="7" t="s">
        <v>364</v>
      </c>
      <c r="E134" s="8" t="s">
        <v>151</v>
      </c>
      <c r="F134" s="7" t="s">
        <v>379</v>
      </c>
      <c r="G134" s="7"/>
      <c r="H134" s="10">
        <v>70.56</v>
      </c>
      <c r="I134" s="15">
        <f t="shared" si="8"/>
        <v>28.224</v>
      </c>
      <c r="J134" s="15">
        <v>86.45</v>
      </c>
      <c r="K134" s="15">
        <f t="shared" si="9"/>
        <v>51.87</v>
      </c>
      <c r="L134" s="15">
        <f t="shared" si="10"/>
        <v>80.094</v>
      </c>
      <c r="M134" s="7" t="str">
        <f t="shared" si="11"/>
        <v/>
      </c>
    </row>
    <row r="135" ht="19" customHeight="1" spans="1:13">
      <c r="A135" s="6" t="str">
        <f>IF(J135&gt;0,TEXT(SUMPRODUCT((F135=$F$3:$F$178)*($L$3:$L$178&gt;L135))+1,"00"),"")</f>
        <v>03</v>
      </c>
      <c r="B135" s="7" t="s">
        <v>382</v>
      </c>
      <c r="C135" s="7" t="s">
        <v>383</v>
      </c>
      <c r="D135" s="7" t="s">
        <v>364</v>
      </c>
      <c r="E135" s="8" t="s">
        <v>151</v>
      </c>
      <c r="F135" s="7" t="s">
        <v>379</v>
      </c>
      <c r="G135" s="7"/>
      <c r="H135" s="10">
        <v>73.28</v>
      </c>
      <c r="I135" s="15">
        <f t="shared" si="8"/>
        <v>29.312</v>
      </c>
      <c r="J135" s="15">
        <v>83.894</v>
      </c>
      <c r="K135" s="15">
        <f t="shared" si="9"/>
        <v>50.3364</v>
      </c>
      <c r="L135" s="15">
        <f t="shared" si="10"/>
        <v>79.6484</v>
      </c>
      <c r="M135" s="7" t="str">
        <f t="shared" si="11"/>
        <v/>
      </c>
    </row>
    <row r="136" ht="19" customHeight="1" spans="1:13">
      <c r="A136" s="6" t="str">
        <f>IF(J136&gt;0,TEXT(SUMPRODUCT((F136=$F$3:$F$178)*($L$3:$L$178&gt;L136))+1,"00"),"")</f>
        <v>01</v>
      </c>
      <c r="B136" s="7" t="s">
        <v>384</v>
      </c>
      <c r="C136" s="7" t="s">
        <v>385</v>
      </c>
      <c r="D136" s="7" t="s">
        <v>386</v>
      </c>
      <c r="E136" s="8" t="s">
        <v>151</v>
      </c>
      <c r="F136" s="7" t="s">
        <v>387</v>
      </c>
      <c r="G136" s="7">
        <v>1</v>
      </c>
      <c r="H136" s="10">
        <v>71.32</v>
      </c>
      <c r="I136" s="15">
        <f t="shared" si="8"/>
        <v>28.528</v>
      </c>
      <c r="J136" s="15">
        <v>82.524</v>
      </c>
      <c r="K136" s="15">
        <f t="shared" si="9"/>
        <v>49.5144</v>
      </c>
      <c r="L136" s="15">
        <f t="shared" si="10"/>
        <v>78.0424</v>
      </c>
      <c r="M136" s="7" t="str">
        <f t="shared" si="11"/>
        <v/>
      </c>
    </row>
    <row r="137" ht="19" customHeight="1" spans="1:13">
      <c r="A137" s="6" t="str">
        <f>IF(J137&gt;0,TEXT(SUMPRODUCT((F137=$F$3:$F$178)*($L$3:$L$178&gt;L137))+1,"00"),"")</f>
        <v>02</v>
      </c>
      <c r="B137" s="7" t="s">
        <v>388</v>
      </c>
      <c r="C137" s="7" t="s">
        <v>389</v>
      </c>
      <c r="D137" s="7" t="s">
        <v>386</v>
      </c>
      <c r="E137" s="8" t="s">
        <v>151</v>
      </c>
      <c r="F137" s="7" t="s">
        <v>387</v>
      </c>
      <c r="G137" s="7"/>
      <c r="H137" s="10">
        <v>66.8</v>
      </c>
      <c r="I137" s="15">
        <f t="shared" si="8"/>
        <v>26.72</v>
      </c>
      <c r="J137" s="15">
        <v>79.766</v>
      </c>
      <c r="K137" s="15">
        <f t="shared" si="9"/>
        <v>47.8596</v>
      </c>
      <c r="L137" s="15">
        <f t="shared" si="10"/>
        <v>74.5796</v>
      </c>
      <c r="M137" s="7" t="str">
        <f t="shared" si="11"/>
        <v/>
      </c>
    </row>
    <row r="138" ht="19" customHeight="1" spans="1:13">
      <c r="A138" s="6" t="str">
        <f>IF(J138&gt;0,TEXT(SUMPRODUCT((F138=$F$3:$F$178)*($L$3:$L$178&gt;L138))+1,"00"),"")</f>
        <v>03</v>
      </c>
      <c r="B138" s="7" t="s">
        <v>390</v>
      </c>
      <c r="C138" s="7" t="s">
        <v>391</v>
      </c>
      <c r="D138" s="7" t="s">
        <v>386</v>
      </c>
      <c r="E138" s="8" t="s">
        <v>151</v>
      </c>
      <c r="F138" s="7" t="s">
        <v>387</v>
      </c>
      <c r="G138" s="7"/>
      <c r="H138" s="10">
        <v>66.68</v>
      </c>
      <c r="I138" s="15">
        <f t="shared" si="8"/>
        <v>26.672</v>
      </c>
      <c r="J138" s="15">
        <v>78.326</v>
      </c>
      <c r="K138" s="15">
        <f t="shared" si="9"/>
        <v>46.9956</v>
      </c>
      <c r="L138" s="15">
        <f t="shared" si="10"/>
        <v>73.6676</v>
      </c>
      <c r="M138" s="7" t="str">
        <f t="shared" si="11"/>
        <v/>
      </c>
    </row>
    <row r="139" ht="19" customHeight="1" spans="1:13">
      <c r="A139" s="6" t="str">
        <f>IF(J139&gt;0,TEXT(SUMPRODUCT((F139=$F$3:$F$178)*($L$3:$L$178&gt;L139))+1,"00"),"")</f>
        <v>01</v>
      </c>
      <c r="B139" s="7" t="s">
        <v>392</v>
      </c>
      <c r="C139" s="7" t="s">
        <v>393</v>
      </c>
      <c r="D139" s="7" t="s">
        <v>386</v>
      </c>
      <c r="E139" s="8" t="s">
        <v>134</v>
      </c>
      <c r="F139" s="7" t="s">
        <v>394</v>
      </c>
      <c r="G139" s="7">
        <v>1</v>
      </c>
      <c r="H139" s="10">
        <v>63.4</v>
      </c>
      <c r="I139" s="15">
        <f t="shared" si="8"/>
        <v>25.36</v>
      </c>
      <c r="J139" s="15">
        <v>79.07</v>
      </c>
      <c r="K139" s="15">
        <f t="shared" si="9"/>
        <v>47.442</v>
      </c>
      <c r="L139" s="15">
        <f t="shared" si="10"/>
        <v>72.802</v>
      </c>
      <c r="M139" s="7" t="str">
        <f t="shared" si="11"/>
        <v/>
      </c>
    </row>
    <row r="140" ht="19" customHeight="1" spans="1:13">
      <c r="A140" s="6" t="str">
        <f>IF(J140&gt;0,TEXT(SUMPRODUCT((F140=$F$3:$F$178)*($L$3:$L$178&gt;L140))+1,"00"),"")</f>
        <v>02</v>
      </c>
      <c r="B140" s="7" t="s">
        <v>395</v>
      </c>
      <c r="C140" s="7" t="s">
        <v>396</v>
      </c>
      <c r="D140" s="7" t="s">
        <v>386</v>
      </c>
      <c r="E140" s="8" t="s">
        <v>134</v>
      </c>
      <c r="F140" s="7" t="s">
        <v>394</v>
      </c>
      <c r="G140" s="7"/>
      <c r="H140" s="10">
        <v>60.64</v>
      </c>
      <c r="I140" s="15">
        <f t="shared" si="8"/>
        <v>24.256</v>
      </c>
      <c r="J140" s="15">
        <v>70.022</v>
      </c>
      <c r="K140" s="15">
        <f t="shared" si="9"/>
        <v>42.0132</v>
      </c>
      <c r="L140" s="15">
        <f t="shared" si="10"/>
        <v>66.2692</v>
      </c>
      <c r="M140" s="7" t="str">
        <f t="shared" si="11"/>
        <v/>
      </c>
    </row>
    <row r="141" ht="19" customHeight="1" spans="1:13">
      <c r="A141" s="6" t="str">
        <f>IF(J141&gt;0,TEXT(SUMPRODUCT((F141=$F$3:$F$178)*($L$3:$L$178&gt;L141))+1,"00"),"")</f>
        <v>01</v>
      </c>
      <c r="B141" s="7" t="s">
        <v>397</v>
      </c>
      <c r="C141" s="7" t="s">
        <v>398</v>
      </c>
      <c r="D141" s="7" t="s">
        <v>386</v>
      </c>
      <c r="E141" s="8" t="s">
        <v>296</v>
      </c>
      <c r="F141" s="7" t="s">
        <v>399</v>
      </c>
      <c r="G141" s="7">
        <v>1</v>
      </c>
      <c r="H141" s="10">
        <v>76.75</v>
      </c>
      <c r="I141" s="15">
        <f t="shared" si="8"/>
        <v>30.7</v>
      </c>
      <c r="J141" s="15">
        <v>83.598</v>
      </c>
      <c r="K141" s="15">
        <f t="shared" si="9"/>
        <v>50.1588</v>
      </c>
      <c r="L141" s="15">
        <f t="shared" si="10"/>
        <v>80.8588</v>
      </c>
      <c r="M141" s="7" t="str">
        <f t="shared" si="11"/>
        <v/>
      </c>
    </row>
    <row r="142" ht="19" customHeight="1" spans="1:13">
      <c r="A142" s="6" t="str">
        <f>IF(J142&gt;0,TEXT(SUMPRODUCT((F142=$F$3:$F$178)*($L$3:$L$178&gt;L142))+1,"00"),"")</f>
        <v>02</v>
      </c>
      <c r="B142" s="7" t="s">
        <v>400</v>
      </c>
      <c r="C142" s="7" t="s">
        <v>401</v>
      </c>
      <c r="D142" s="7" t="s">
        <v>386</v>
      </c>
      <c r="E142" s="8" t="s">
        <v>296</v>
      </c>
      <c r="F142" s="7" t="s">
        <v>399</v>
      </c>
      <c r="G142" s="7"/>
      <c r="H142" s="10">
        <v>69.67</v>
      </c>
      <c r="I142" s="15">
        <f t="shared" si="8"/>
        <v>27.868</v>
      </c>
      <c r="J142" s="15">
        <v>83.712</v>
      </c>
      <c r="K142" s="15">
        <f t="shared" si="9"/>
        <v>50.2272</v>
      </c>
      <c r="L142" s="15">
        <f t="shared" si="10"/>
        <v>78.0952</v>
      </c>
      <c r="M142" s="7" t="str">
        <f t="shared" si="11"/>
        <v/>
      </c>
    </row>
    <row r="143" ht="19" customHeight="1" spans="1:13">
      <c r="A143" s="6" t="str">
        <f>IF(J143&gt;0,TEXT(SUMPRODUCT((F143=$F$3:$F$178)*($L$3:$L$178&gt;L143))+1,"00"),"")</f>
        <v>03</v>
      </c>
      <c r="B143" s="7" t="s">
        <v>402</v>
      </c>
      <c r="C143" s="7" t="s">
        <v>403</v>
      </c>
      <c r="D143" s="7" t="s">
        <v>386</v>
      </c>
      <c r="E143" s="8" t="s">
        <v>296</v>
      </c>
      <c r="F143" s="7" t="s">
        <v>399</v>
      </c>
      <c r="G143" s="7"/>
      <c r="H143" s="10">
        <v>68.78</v>
      </c>
      <c r="I143" s="15">
        <f t="shared" si="8"/>
        <v>27.512</v>
      </c>
      <c r="J143" s="15">
        <v>71.34</v>
      </c>
      <c r="K143" s="15">
        <f t="shared" si="9"/>
        <v>42.804</v>
      </c>
      <c r="L143" s="15">
        <f t="shared" si="10"/>
        <v>70.316</v>
      </c>
      <c r="M143" s="7" t="str">
        <f t="shared" si="11"/>
        <v/>
      </c>
    </row>
    <row r="144" ht="19" customHeight="1" spans="1:13">
      <c r="A144" s="6" t="str">
        <f>IF(J144&gt;0,TEXT(SUMPRODUCT((F144=$F$3:$F$178)*($L$3:$L$178&gt;L144))+1,"00"),"")</f>
        <v>01</v>
      </c>
      <c r="B144" s="7" t="s">
        <v>404</v>
      </c>
      <c r="C144" s="7" t="s">
        <v>405</v>
      </c>
      <c r="D144" s="7" t="s">
        <v>406</v>
      </c>
      <c r="E144" s="8" t="s">
        <v>151</v>
      </c>
      <c r="F144" s="7" t="s">
        <v>407</v>
      </c>
      <c r="G144" s="16">
        <v>2</v>
      </c>
      <c r="H144" s="10">
        <v>74.24</v>
      </c>
      <c r="I144" s="15">
        <f t="shared" si="8"/>
        <v>29.696</v>
      </c>
      <c r="J144" s="15">
        <v>86.468</v>
      </c>
      <c r="K144" s="15">
        <f t="shared" si="9"/>
        <v>51.8808</v>
      </c>
      <c r="L144" s="15">
        <f t="shared" si="10"/>
        <v>81.5768</v>
      </c>
      <c r="M144" s="7" t="str">
        <f t="shared" si="11"/>
        <v/>
      </c>
    </row>
    <row r="145" ht="19" customHeight="1" spans="1:13">
      <c r="A145" s="6" t="str">
        <f>IF(J145&gt;0,TEXT(SUMPRODUCT((F145=$F$3:$F$178)*($L$3:$L$178&gt;L145))+1,"00"),"")</f>
        <v>02</v>
      </c>
      <c r="B145" s="7" t="s">
        <v>408</v>
      </c>
      <c r="C145" s="7" t="s">
        <v>409</v>
      </c>
      <c r="D145" s="7" t="s">
        <v>406</v>
      </c>
      <c r="E145" s="8" t="s">
        <v>151</v>
      </c>
      <c r="F145" s="7" t="s">
        <v>407</v>
      </c>
      <c r="G145" s="17"/>
      <c r="H145" s="10">
        <v>74.76</v>
      </c>
      <c r="I145" s="15">
        <f t="shared" si="8"/>
        <v>29.904</v>
      </c>
      <c r="J145" s="15">
        <v>84.344</v>
      </c>
      <c r="K145" s="15">
        <f t="shared" si="9"/>
        <v>50.6064</v>
      </c>
      <c r="L145" s="15">
        <f t="shared" si="10"/>
        <v>80.5104</v>
      </c>
      <c r="M145" s="7" t="str">
        <f t="shared" si="11"/>
        <v/>
      </c>
    </row>
    <row r="146" ht="19" customHeight="1" spans="1:13">
      <c r="A146" s="6" t="str">
        <f>IF(J146&gt;0,TEXT(SUMPRODUCT((F146=$F$3:$F$178)*($L$3:$L$178&gt;L146))+1,"00"),"")</f>
        <v>03</v>
      </c>
      <c r="B146" s="7" t="s">
        <v>410</v>
      </c>
      <c r="C146" s="7" t="s">
        <v>411</v>
      </c>
      <c r="D146" s="7" t="s">
        <v>406</v>
      </c>
      <c r="E146" s="8" t="s">
        <v>151</v>
      </c>
      <c r="F146" s="7" t="s">
        <v>407</v>
      </c>
      <c r="G146" s="17"/>
      <c r="H146" s="10">
        <v>70.88</v>
      </c>
      <c r="I146" s="15">
        <f t="shared" si="8"/>
        <v>28.352</v>
      </c>
      <c r="J146" s="15">
        <v>84.02</v>
      </c>
      <c r="K146" s="15">
        <f t="shared" si="9"/>
        <v>50.412</v>
      </c>
      <c r="L146" s="15">
        <f t="shared" si="10"/>
        <v>78.764</v>
      </c>
      <c r="M146" s="7" t="str">
        <f t="shared" si="11"/>
        <v/>
      </c>
    </row>
    <row r="147" ht="19" customHeight="1" spans="1:13">
      <c r="A147" s="6" t="str">
        <f>IF(J147&gt;0,TEXT(SUMPRODUCT((F147=$F$3:$F$178)*($L$3:$L$178&gt;L147))+1,"00"),"")</f>
        <v>04</v>
      </c>
      <c r="B147" s="7" t="s">
        <v>412</v>
      </c>
      <c r="C147" s="7" t="s">
        <v>413</v>
      </c>
      <c r="D147" s="7" t="s">
        <v>406</v>
      </c>
      <c r="E147" s="8" t="s">
        <v>151</v>
      </c>
      <c r="F147" s="7" t="s">
        <v>407</v>
      </c>
      <c r="G147" s="17"/>
      <c r="H147" s="10">
        <v>71.6</v>
      </c>
      <c r="I147" s="15">
        <f t="shared" si="8"/>
        <v>28.64</v>
      </c>
      <c r="J147" s="15">
        <v>82.722</v>
      </c>
      <c r="K147" s="15">
        <f t="shared" si="9"/>
        <v>49.6332</v>
      </c>
      <c r="L147" s="15">
        <f t="shared" si="10"/>
        <v>78.2732</v>
      </c>
      <c r="M147" s="7" t="str">
        <f t="shared" si="11"/>
        <v/>
      </c>
    </row>
    <row r="148" ht="19" customHeight="1" spans="1:13">
      <c r="A148" s="6" t="str">
        <f>IF(J148&gt;0,TEXT(SUMPRODUCT((F148=$F$3:$F$178)*($L$3:$L$178&gt;L148))+1,"00"),"")</f>
        <v>05</v>
      </c>
      <c r="B148" s="7" t="s">
        <v>414</v>
      </c>
      <c r="C148" s="7" t="s">
        <v>415</v>
      </c>
      <c r="D148" s="7" t="s">
        <v>406</v>
      </c>
      <c r="E148" s="8" t="s">
        <v>151</v>
      </c>
      <c r="F148" s="7" t="s">
        <v>407</v>
      </c>
      <c r="G148" s="17"/>
      <c r="H148" s="10">
        <v>66</v>
      </c>
      <c r="I148" s="15">
        <f t="shared" si="8"/>
        <v>26.4</v>
      </c>
      <c r="J148" s="15">
        <v>83.05</v>
      </c>
      <c r="K148" s="15">
        <f t="shared" si="9"/>
        <v>49.83</v>
      </c>
      <c r="L148" s="15">
        <f t="shared" si="10"/>
        <v>76.23</v>
      </c>
      <c r="M148" s="7" t="str">
        <f t="shared" si="11"/>
        <v/>
      </c>
    </row>
    <row r="149" ht="19" customHeight="1" spans="1:13">
      <c r="A149" s="6" t="str">
        <f>IF(J149&gt;0,TEXT(SUMPRODUCT((F149=$F$3:$F$178)*($L$3:$L$178&gt;L149))+1,"00"),"")</f>
        <v>06</v>
      </c>
      <c r="B149" s="7" t="s">
        <v>416</v>
      </c>
      <c r="C149" s="7" t="s">
        <v>417</v>
      </c>
      <c r="D149" s="7" t="s">
        <v>406</v>
      </c>
      <c r="E149" s="8" t="s">
        <v>151</v>
      </c>
      <c r="F149" s="7" t="s">
        <v>407</v>
      </c>
      <c r="G149" s="18"/>
      <c r="H149" s="10">
        <v>66.48</v>
      </c>
      <c r="I149" s="15">
        <f t="shared" si="8"/>
        <v>26.592</v>
      </c>
      <c r="J149" s="15">
        <v>70.096</v>
      </c>
      <c r="K149" s="15">
        <f t="shared" si="9"/>
        <v>42.0576</v>
      </c>
      <c r="L149" s="15">
        <f t="shared" si="10"/>
        <v>68.6496</v>
      </c>
      <c r="M149" s="7" t="str">
        <f t="shared" si="11"/>
        <v/>
      </c>
    </row>
    <row r="150" ht="19" customHeight="1" spans="1:13">
      <c r="A150" s="6" t="str">
        <f>IF(J150&gt;0,TEXT(SUMPRODUCT((F150=$F$3:$F$178)*($L$3:$L$178&gt;L150))+1,"00"),"")</f>
        <v>01</v>
      </c>
      <c r="B150" s="7" t="s">
        <v>418</v>
      </c>
      <c r="C150" s="7" t="s">
        <v>419</v>
      </c>
      <c r="D150" s="7" t="s">
        <v>420</v>
      </c>
      <c r="E150" s="8" t="s">
        <v>134</v>
      </c>
      <c r="F150" s="7" t="s">
        <v>421</v>
      </c>
      <c r="G150" s="7">
        <v>1</v>
      </c>
      <c r="H150" s="10">
        <v>60.92</v>
      </c>
      <c r="I150" s="15">
        <f t="shared" si="8"/>
        <v>24.368</v>
      </c>
      <c r="J150" s="15">
        <v>76.95</v>
      </c>
      <c r="K150" s="15">
        <f t="shared" si="9"/>
        <v>46.17</v>
      </c>
      <c r="L150" s="15">
        <f t="shared" si="10"/>
        <v>70.538</v>
      </c>
      <c r="M150" s="7" t="str">
        <f t="shared" si="11"/>
        <v/>
      </c>
    </row>
    <row r="151" ht="19" customHeight="1" spans="1:13">
      <c r="A151" s="6" t="str">
        <f>IF(J151&gt;0,TEXT(SUMPRODUCT((F151=$F$3:$F$178)*($L$3:$L$178&gt;L151))+1,"00"),"")</f>
        <v>02</v>
      </c>
      <c r="B151" s="7" t="s">
        <v>422</v>
      </c>
      <c r="C151" s="7" t="s">
        <v>423</v>
      </c>
      <c r="D151" s="7" t="s">
        <v>420</v>
      </c>
      <c r="E151" s="8" t="s">
        <v>134</v>
      </c>
      <c r="F151" s="7" t="s">
        <v>421</v>
      </c>
      <c r="G151" s="7"/>
      <c r="H151" s="10">
        <v>62.24</v>
      </c>
      <c r="I151" s="15">
        <f t="shared" si="8"/>
        <v>24.896</v>
      </c>
      <c r="J151" s="15">
        <v>72.65</v>
      </c>
      <c r="K151" s="15">
        <f t="shared" si="9"/>
        <v>43.59</v>
      </c>
      <c r="L151" s="15">
        <f t="shared" si="10"/>
        <v>68.486</v>
      </c>
      <c r="M151" s="7" t="str">
        <f t="shared" si="11"/>
        <v/>
      </c>
    </row>
    <row r="152" ht="19" customHeight="1" spans="1:13">
      <c r="A152" s="6" t="str">
        <f>IF(J152&gt;0,TEXT(SUMPRODUCT((F152=$F$3:$F$178)*($L$3:$L$178&gt;L152))+1,"00"),"")</f>
        <v>01</v>
      </c>
      <c r="B152" s="7" t="s">
        <v>424</v>
      </c>
      <c r="C152" s="7" t="s">
        <v>425</v>
      </c>
      <c r="D152" s="7" t="s">
        <v>420</v>
      </c>
      <c r="E152" s="8" t="s">
        <v>426</v>
      </c>
      <c r="F152" s="7" t="s">
        <v>427</v>
      </c>
      <c r="G152" s="7">
        <v>1</v>
      </c>
      <c r="H152" s="10">
        <v>68.96</v>
      </c>
      <c r="I152" s="15">
        <f t="shared" si="8"/>
        <v>27.584</v>
      </c>
      <c r="J152" s="15">
        <v>79.77</v>
      </c>
      <c r="K152" s="15">
        <f t="shared" si="9"/>
        <v>47.862</v>
      </c>
      <c r="L152" s="15">
        <f t="shared" si="10"/>
        <v>75.446</v>
      </c>
      <c r="M152" s="7" t="str">
        <f t="shared" si="11"/>
        <v/>
      </c>
    </row>
    <row r="153" ht="19" customHeight="1" spans="1:13">
      <c r="A153" s="6" t="str">
        <f>IF(J153&gt;0,TEXT(SUMPRODUCT((F153=$F$3:$F$178)*($L$3:$L$178&gt;L153))+1,"00"),"")</f>
        <v>01</v>
      </c>
      <c r="B153" s="7" t="s">
        <v>428</v>
      </c>
      <c r="C153" s="7" t="s">
        <v>429</v>
      </c>
      <c r="D153" s="7" t="s">
        <v>430</v>
      </c>
      <c r="E153" s="8" t="s">
        <v>151</v>
      </c>
      <c r="F153" s="7" t="s">
        <v>431</v>
      </c>
      <c r="G153" s="7">
        <v>1</v>
      </c>
      <c r="H153" s="10">
        <v>73.84</v>
      </c>
      <c r="I153" s="15">
        <f t="shared" si="8"/>
        <v>29.536</v>
      </c>
      <c r="J153" s="15">
        <v>84.964</v>
      </c>
      <c r="K153" s="15">
        <f t="shared" si="9"/>
        <v>50.9784</v>
      </c>
      <c r="L153" s="15">
        <f t="shared" si="10"/>
        <v>80.5144</v>
      </c>
      <c r="M153" s="7" t="str">
        <f t="shared" si="11"/>
        <v/>
      </c>
    </row>
    <row r="154" ht="19" customHeight="1" spans="1:13">
      <c r="A154" s="6" t="str">
        <f>IF(J154&gt;0,TEXT(SUMPRODUCT((F154=$F$3:$F$178)*($L$3:$L$178&gt;L154))+1,"00"),"")</f>
        <v>02</v>
      </c>
      <c r="B154" s="7" t="s">
        <v>432</v>
      </c>
      <c r="C154" s="7" t="s">
        <v>433</v>
      </c>
      <c r="D154" s="7" t="s">
        <v>430</v>
      </c>
      <c r="E154" s="8" t="s">
        <v>151</v>
      </c>
      <c r="F154" s="7" t="s">
        <v>431</v>
      </c>
      <c r="G154" s="7"/>
      <c r="H154" s="10">
        <v>72.52</v>
      </c>
      <c r="I154" s="15">
        <f t="shared" si="8"/>
        <v>29.008</v>
      </c>
      <c r="J154" s="15">
        <v>82.76</v>
      </c>
      <c r="K154" s="15">
        <f t="shared" si="9"/>
        <v>49.656</v>
      </c>
      <c r="L154" s="15">
        <f t="shared" si="10"/>
        <v>78.664</v>
      </c>
      <c r="M154" s="7" t="str">
        <f t="shared" si="11"/>
        <v/>
      </c>
    </row>
    <row r="155" ht="19" customHeight="1" spans="1:13">
      <c r="A155" s="6" t="str">
        <f>IF(J155&gt;0,TEXT(SUMPRODUCT((F155=$F$3:$F$178)*($L$3:$L$178&gt;L155))+1,"00"),"")</f>
        <v>03</v>
      </c>
      <c r="B155" s="7" t="s">
        <v>434</v>
      </c>
      <c r="C155" s="7" t="s">
        <v>435</v>
      </c>
      <c r="D155" s="7" t="s">
        <v>430</v>
      </c>
      <c r="E155" s="8" t="s">
        <v>151</v>
      </c>
      <c r="F155" s="7" t="s">
        <v>431</v>
      </c>
      <c r="G155" s="7"/>
      <c r="H155" s="10">
        <v>69.4</v>
      </c>
      <c r="I155" s="15">
        <f t="shared" si="8"/>
        <v>27.76</v>
      </c>
      <c r="J155" s="15">
        <v>79.558</v>
      </c>
      <c r="K155" s="15">
        <f t="shared" si="9"/>
        <v>47.7348</v>
      </c>
      <c r="L155" s="15">
        <f t="shared" si="10"/>
        <v>75.4948</v>
      </c>
      <c r="M155" s="7" t="str">
        <f t="shared" si="11"/>
        <v/>
      </c>
    </row>
    <row r="156" ht="19" customHeight="1" spans="1:13">
      <c r="A156" s="6" t="str">
        <f>IF(J156&gt;0,TEXT(SUMPRODUCT((F156=$F$3:$F$178)*($L$3:$L$178&gt;L156))+1,"00"),"")</f>
        <v>01</v>
      </c>
      <c r="B156" s="7" t="s">
        <v>436</v>
      </c>
      <c r="C156" s="7" t="s">
        <v>437</v>
      </c>
      <c r="D156" s="7" t="s">
        <v>438</v>
      </c>
      <c r="E156" s="8" t="s">
        <v>439</v>
      </c>
      <c r="F156" s="7" t="s">
        <v>440</v>
      </c>
      <c r="G156" s="7">
        <v>1</v>
      </c>
      <c r="H156" s="10">
        <v>69.2</v>
      </c>
      <c r="I156" s="15">
        <f t="shared" si="8"/>
        <v>27.68</v>
      </c>
      <c r="J156" s="15">
        <v>86.506</v>
      </c>
      <c r="K156" s="15">
        <f t="shared" si="9"/>
        <v>51.9036</v>
      </c>
      <c r="L156" s="15">
        <f t="shared" si="10"/>
        <v>79.5836</v>
      </c>
      <c r="M156" s="7" t="str">
        <f t="shared" si="11"/>
        <v/>
      </c>
    </row>
    <row r="157" ht="19" customHeight="1" spans="1:13">
      <c r="A157" s="6" t="str">
        <f>IF(J157&gt;0,TEXT(SUMPRODUCT((F157=$F$3:$F$178)*($L$3:$L$178&gt;L157))+1,"00"),"")</f>
        <v>01</v>
      </c>
      <c r="B157" s="7" t="s">
        <v>441</v>
      </c>
      <c r="C157" s="7" t="s">
        <v>442</v>
      </c>
      <c r="D157" s="7" t="s">
        <v>438</v>
      </c>
      <c r="E157" s="8" t="s">
        <v>426</v>
      </c>
      <c r="F157" s="7" t="s">
        <v>443</v>
      </c>
      <c r="G157" s="7">
        <v>1</v>
      </c>
      <c r="H157" s="10">
        <v>68.56</v>
      </c>
      <c r="I157" s="15">
        <f t="shared" si="8"/>
        <v>27.424</v>
      </c>
      <c r="J157" s="15">
        <v>83.49</v>
      </c>
      <c r="K157" s="15">
        <f t="shared" si="9"/>
        <v>50.094</v>
      </c>
      <c r="L157" s="15">
        <f t="shared" si="10"/>
        <v>77.518</v>
      </c>
      <c r="M157" s="7" t="str">
        <f t="shared" si="11"/>
        <v/>
      </c>
    </row>
    <row r="158" ht="19" customHeight="1" spans="1:13">
      <c r="A158" s="6" t="str">
        <f>IF(J158&gt;0,TEXT(SUMPRODUCT((F158=$F$3:$F$178)*($L$3:$L$178&gt;L158))+1,"00"),"")</f>
        <v>02</v>
      </c>
      <c r="B158" s="7" t="s">
        <v>444</v>
      </c>
      <c r="C158" s="7" t="s">
        <v>445</v>
      </c>
      <c r="D158" s="7" t="s">
        <v>438</v>
      </c>
      <c r="E158" s="8" t="s">
        <v>426</v>
      </c>
      <c r="F158" s="7" t="s">
        <v>443</v>
      </c>
      <c r="G158" s="7"/>
      <c r="H158" s="10">
        <v>65.32</v>
      </c>
      <c r="I158" s="15">
        <f t="shared" si="8"/>
        <v>26.128</v>
      </c>
      <c r="J158" s="15">
        <v>75.202</v>
      </c>
      <c r="K158" s="15">
        <f t="shared" si="9"/>
        <v>45.1212</v>
      </c>
      <c r="L158" s="15">
        <f t="shared" si="10"/>
        <v>71.2492</v>
      </c>
      <c r="M158" s="7" t="str">
        <f t="shared" si="11"/>
        <v/>
      </c>
    </row>
    <row r="159" ht="19" customHeight="1" spans="1:13">
      <c r="A159" s="6" t="str">
        <f>IF(J159&gt;0,TEXT(SUMPRODUCT((F159=$F$3:$F$178)*($L$3:$L$178&gt;L159))+1,"00"),"")</f>
        <v>03</v>
      </c>
      <c r="B159" s="7" t="s">
        <v>446</v>
      </c>
      <c r="C159" s="7" t="s">
        <v>447</v>
      </c>
      <c r="D159" s="7" t="s">
        <v>438</v>
      </c>
      <c r="E159" s="8" t="s">
        <v>426</v>
      </c>
      <c r="F159" s="7" t="s">
        <v>443</v>
      </c>
      <c r="G159" s="7"/>
      <c r="H159" s="10">
        <v>64.32</v>
      </c>
      <c r="I159" s="15">
        <f t="shared" si="8"/>
        <v>25.728</v>
      </c>
      <c r="J159" s="15">
        <v>73.342</v>
      </c>
      <c r="K159" s="15">
        <f t="shared" si="9"/>
        <v>44.0052</v>
      </c>
      <c r="L159" s="15">
        <f t="shared" si="10"/>
        <v>69.7332</v>
      </c>
      <c r="M159" s="7" t="str">
        <f t="shared" si="11"/>
        <v/>
      </c>
    </row>
    <row r="160" ht="19" customHeight="1" spans="1:13">
      <c r="A160" s="6" t="str">
        <f>IF(J160&gt;0,TEXT(SUMPRODUCT((F160=$F$3:$F$178)*($L$3:$L$178&gt;L160))+1,"00"),"")</f>
        <v>01</v>
      </c>
      <c r="B160" s="7" t="s">
        <v>448</v>
      </c>
      <c r="C160" s="7" t="s">
        <v>449</v>
      </c>
      <c r="D160" s="7" t="s">
        <v>450</v>
      </c>
      <c r="E160" s="8" t="s">
        <v>426</v>
      </c>
      <c r="F160" s="7" t="s">
        <v>451</v>
      </c>
      <c r="G160" s="7">
        <v>1</v>
      </c>
      <c r="H160" s="10">
        <v>64.48</v>
      </c>
      <c r="I160" s="15">
        <f t="shared" si="8"/>
        <v>25.792</v>
      </c>
      <c r="J160" s="15">
        <v>77.738</v>
      </c>
      <c r="K160" s="15">
        <f t="shared" si="9"/>
        <v>46.6428</v>
      </c>
      <c r="L160" s="15">
        <f t="shared" si="10"/>
        <v>72.4348</v>
      </c>
      <c r="M160" s="7" t="str">
        <f t="shared" si="11"/>
        <v/>
      </c>
    </row>
    <row r="161" ht="19" customHeight="1" spans="1:13">
      <c r="A161" s="6" t="str">
        <f>IF(J161&gt;0,TEXT(SUMPRODUCT((F161=$F$3:$F$178)*($L$3:$L$178&gt;L161))+1,"00"),"")</f>
        <v>01</v>
      </c>
      <c r="B161" s="7" t="s">
        <v>452</v>
      </c>
      <c r="C161" s="7" t="s">
        <v>453</v>
      </c>
      <c r="D161" s="7" t="s">
        <v>450</v>
      </c>
      <c r="E161" s="8" t="s">
        <v>151</v>
      </c>
      <c r="F161" s="7" t="s">
        <v>454</v>
      </c>
      <c r="G161" s="7">
        <v>2</v>
      </c>
      <c r="H161" s="10">
        <v>70.96</v>
      </c>
      <c r="I161" s="15">
        <f t="shared" si="8"/>
        <v>28.384</v>
      </c>
      <c r="J161" s="15">
        <v>83.696</v>
      </c>
      <c r="K161" s="15">
        <f t="shared" si="9"/>
        <v>50.2176</v>
      </c>
      <c r="L161" s="15">
        <f t="shared" si="10"/>
        <v>78.6016</v>
      </c>
      <c r="M161" s="7" t="str">
        <f t="shared" si="11"/>
        <v/>
      </c>
    </row>
    <row r="162" ht="19" customHeight="1" spans="1:13">
      <c r="A162" s="6" t="str">
        <f>IF(J162&gt;0,TEXT(SUMPRODUCT((F162=$F$3:$F$178)*($L$3:$L$178&gt;L162))+1,"00"),"")</f>
        <v>02</v>
      </c>
      <c r="B162" s="7" t="s">
        <v>455</v>
      </c>
      <c r="C162" s="7" t="s">
        <v>456</v>
      </c>
      <c r="D162" s="7" t="s">
        <v>450</v>
      </c>
      <c r="E162" s="8" t="s">
        <v>151</v>
      </c>
      <c r="F162" s="7" t="s">
        <v>454</v>
      </c>
      <c r="G162" s="7"/>
      <c r="H162" s="10">
        <v>71.12</v>
      </c>
      <c r="I162" s="15">
        <f t="shared" si="8"/>
        <v>28.448</v>
      </c>
      <c r="J162" s="15">
        <v>80.694</v>
      </c>
      <c r="K162" s="15">
        <f t="shared" si="9"/>
        <v>48.4164</v>
      </c>
      <c r="L162" s="15">
        <f t="shared" si="10"/>
        <v>76.8644</v>
      </c>
      <c r="M162" s="7" t="str">
        <f t="shared" si="11"/>
        <v/>
      </c>
    </row>
    <row r="163" ht="19" customHeight="1" spans="1:13">
      <c r="A163" s="6" t="str">
        <f>IF(J163&gt;0,TEXT(SUMPRODUCT((F163=$F$3:$F$178)*($L$3:$L$178&gt;L163))+1,"00"),"")</f>
        <v>03</v>
      </c>
      <c r="B163" s="7" t="s">
        <v>457</v>
      </c>
      <c r="C163" s="7" t="s">
        <v>458</v>
      </c>
      <c r="D163" s="7" t="s">
        <v>450</v>
      </c>
      <c r="E163" s="8" t="s">
        <v>151</v>
      </c>
      <c r="F163" s="7" t="s">
        <v>454</v>
      </c>
      <c r="G163" s="7"/>
      <c r="H163" s="10">
        <v>67.64</v>
      </c>
      <c r="I163" s="15">
        <f t="shared" si="8"/>
        <v>27.056</v>
      </c>
      <c r="J163" s="15">
        <v>81.976</v>
      </c>
      <c r="K163" s="15">
        <f t="shared" si="9"/>
        <v>49.1856</v>
      </c>
      <c r="L163" s="15">
        <f t="shared" si="10"/>
        <v>76.2416</v>
      </c>
      <c r="M163" s="7" t="str">
        <f t="shared" si="11"/>
        <v/>
      </c>
    </row>
    <row r="164" ht="19" customHeight="1" spans="1:13">
      <c r="A164" s="6" t="str">
        <f>IF(J164&gt;0,TEXT(SUMPRODUCT((F164=$F$3:$F$178)*($L$3:$L$178&gt;L164))+1,"00"),"")</f>
        <v>04</v>
      </c>
      <c r="B164" s="7" t="s">
        <v>459</v>
      </c>
      <c r="C164" s="7" t="s">
        <v>460</v>
      </c>
      <c r="D164" s="7" t="s">
        <v>450</v>
      </c>
      <c r="E164" s="8" t="s">
        <v>151</v>
      </c>
      <c r="F164" s="7" t="s">
        <v>454</v>
      </c>
      <c r="G164" s="7"/>
      <c r="H164" s="10">
        <v>70.16</v>
      </c>
      <c r="I164" s="15">
        <f t="shared" si="8"/>
        <v>28.064</v>
      </c>
      <c r="J164" s="15">
        <v>77.344</v>
      </c>
      <c r="K164" s="15">
        <f t="shared" si="9"/>
        <v>46.4064</v>
      </c>
      <c r="L164" s="15">
        <f t="shared" si="10"/>
        <v>74.4704</v>
      </c>
      <c r="M164" s="7" t="str">
        <f t="shared" si="11"/>
        <v/>
      </c>
    </row>
    <row r="165" ht="19" customHeight="1" spans="1:13">
      <c r="A165" s="6" t="str">
        <f>IF(J165&gt;0,TEXT(SUMPRODUCT((F165=$F$3:$F$178)*($L$3:$L$178&gt;L165))+1,"00"),"")</f>
        <v>05</v>
      </c>
      <c r="B165" s="7" t="s">
        <v>461</v>
      </c>
      <c r="C165" s="7" t="s">
        <v>462</v>
      </c>
      <c r="D165" s="7" t="s">
        <v>450</v>
      </c>
      <c r="E165" s="8" t="s">
        <v>151</v>
      </c>
      <c r="F165" s="7" t="s">
        <v>454</v>
      </c>
      <c r="G165" s="7"/>
      <c r="H165" s="10">
        <v>64.76</v>
      </c>
      <c r="I165" s="15">
        <f t="shared" si="8"/>
        <v>25.904</v>
      </c>
      <c r="J165" s="15">
        <v>79.122</v>
      </c>
      <c r="K165" s="15">
        <f t="shared" si="9"/>
        <v>47.4732</v>
      </c>
      <c r="L165" s="15">
        <f t="shared" si="10"/>
        <v>73.3772</v>
      </c>
      <c r="M165" s="7" t="str">
        <f t="shared" si="11"/>
        <v/>
      </c>
    </row>
    <row r="166" ht="19" customHeight="1" spans="1:13">
      <c r="A166" s="6" t="str">
        <f>IF(J166&gt;0,TEXT(SUMPRODUCT((F166=$F$3:$F$178)*($L$3:$L$178&gt;L166))+1,"00"),"")</f>
        <v>06</v>
      </c>
      <c r="B166" s="7" t="s">
        <v>463</v>
      </c>
      <c r="C166" s="7" t="s">
        <v>464</v>
      </c>
      <c r="D166" s="7" t="s">
        <v>450</v>
      </c>
      <c r="E166" s="8" t="s">
        <v>151</v>
      </c>
      <c r="F166" s="7" t="s">
        <v>454</v>
      </c>
      <c r="G166" s="7"/>
      <c r="H166" s="10">
        <v>64.2</v>
      </c>
      <c r="I166" s="15">
        <f t="shared" si="8"/>
        <v>25.68</v>
      </c>
      <c r="J166" s="15">
        <v>77.494</v>
      </c>
      <c r="K166" s="15">
        <f t="shared" si="9"/>
        <v>46.4964</v>
      </c>
      <c r="L166" s="15">
        <f t="shared" si="10"/>
        <v>72.1764</v>
      </c>
      <c r="M166" s="7" t="str">
        <f t="shared" si="11"/>
        <v/>
      </c>
    </row>
    <row r="167" ht="19" customHeight="1" spans="1:13">
      <c r="A167" s="6" t="str">
        <f>IF(J167&gt;0,TEXT(SUMPRODUCT((F167=$F$3:$F$178)*($L$3:$L$178&gt;L167))+1,"00"),"")</f>
        <v>01</v>
      </c>
      <c r="B167" s="7" t="s">
        <v>465</v>
      </c>
      <c r="C167" s="7" t="s">
        <v>466</v>
      </c>
      <c r="D167" s="7" t="s">
        <v>467</v>
      </c>
      <c r="E167" s="8" t="s">
        <v>325</v>
      </c>
      <c r="F167" s="7" t="s">
        <v>468</v>
      </c>
      <c r="G167" s="7">
        <v>1</v>
      </c>
      <c r="H167" s="10">
        <v>73.91</v>
      </c>
      <c r="I167" s="15">
        <f t="shared" si="8"/>
        <v>29.564</v>
      </c>
      <c r="J167" s="15">
        <v>82.402</v>
      </c>
      <c r="K167" s="15">
        <f t="shared" si="9"/>
        <v>49.4412</v>
      </c>
      <c r="L167" s="15">
        <f t="shared" si="10"/>
        <v>79.0052</v>
      </c>
      <c r="M167" s="7" t="str">
        <f t="shared" si="11"/>
        <v/>
      </c>
    </row>
    <row r="168" ht="19" customHeight="1" spans="1:13">
      <c r="A168" s="6" t="str">
        <f>IF(J168&gt;0,TEXT(SUMPRODUCT((F168=$F$3:$F$178)*($L$3:$L$178&gt;L168))+1,"00"),"")</f>
        <v>02</v>
      </c>
      <c r="B168" s="7" t="s">
        <v>469</v>
      </c>
      <c r="C168" s="7" t="s">
        <v>470</v>
      </c>
      <c r="D168" s="7" t="s">
        <v>467</v>
      </c>
      <c r="E168" s="8" t="s">
        <v>325</v>
      </c>
      <c r="F168" s="7" t="s">
        <v>468</v>
      </c>
      <c r="G168" s="7"/>
      <c r="H168" s="10">
        <v>65.05</v>
      </c>
      <c r="I168" s="15">
        <f t="shared" si="8"/>
        <v>26.02</v>
      </c>
      <c r="J168" s="15">
        <v>83.176</v>
      </c>
      <c r="K168" s="15">
        <f t="shared" si="9"/>
        <v>49.9056</v>
      </c>
      <c r="L168" s="15">
        <f t="shared" si="10"/>
        <v>75.9256</v>
      </c>
      <c r="M168" s="7" t="str">
        <f t="shared" si="11"/>
        <v/>
      </c>
    </row>
    <row r="169" ht="19" customHeight="1" spans="1:13">
      <c r="A169" s="6" t="str">
        <f>IF(J169&gt;0,TEXT(SUMPRODUCT((F169=$F$3:$F$178)*($L$3:$L$178&gt;L169))+1,"00"),"")</f>
        <v/>
      </c>
      <c r="B169" s="7" t="s">
        <v>471</v>
      </c>
      <c r="C169" s="7" t="s">
        <v>472</v>
      </c>
      <c r="D169" s="7" t="s">
        <v>467</v>
      </c>
      <c r="E169" s="8" t="s">
        <v>325</v>
      </c>
      <c r="F169" s="7" t="s">
        <v>468</v>
      </c>
      <c r="G169" s="7"/>
      <c r="H169" s="10">
        <v>63.52</v>
      </c>
      <c r="I169" s="15">
        <f t="shared" si="8"/>
        <v>25.408</v>
      </c>
      <c r="J169" s="15"/>
      <c r="K169" s="15" t="str">
        <f t="shared" si="9"/>
        <v/>
      </c>
      <c r="L169" s="15">
        <f t="shared" si="10"/>
        <v>0</v>
      </c>
      <c r="M169" s="7" t="str">
        <f t="shared" si="11"/>
        <v>面试缺考</v>
      </c>
    </row>
    <row r="170" ht="19" customHeight="1" spans="1:13">
      <c r="A170" s="6" t="str">
        <f>IF(J170&gt;0,TEXT(SUMPRODUCT((F170=$F$3:$F$178)*($L$3:$L$178&gt;L170))+1,"00"),"")</f>
        <v>01</v>
      </c>
      <c r="B170" s="7" t="s">
        <v>473</v>
      </c>
      <c r="C170" s="7" t="s">
        <v>474</v>
      </c>
      <c r="D170" s="7" t="s">
        <v>475</v>
      </c>
      <c r="E170" s="8" t="s">
        <v>134</v>
      </c>
      <c r="F170" s="7" t="s">
        <v>476</v>
      </c>
      <c r="G170" s="7">
        <v>1</v>
      </c>
      <c r="H170" s="10">
        <v>70.08</v>
      </c>
      <c r="I170" s="15">
        <f t="shared" si="8"/>
        <v>28.032</v>
      </c>
      <c r="J170" s="15">
        <v>71.65</v>
      </c>
      <c r="K170" s="15">
        <f t="shared" si="9"/>
        <v>42.99</v>
      </c>
      <c r="L170" s="15">
        <f t="shared" si="10"/>
        <v>71.022</v>
      </c>
      <c r="M170" s="7" t="str">
        <f t="shared" si="11"/>
        <v/>
      </c>
    </row>
    <row r="171" ht="19" customHeight="1" spans="1:13">
      <c r="A171" s="6" t="str">
        <f>IF(J171&gt;0,TEXT(SUMPRODUCT((F171=$F$3:$F$178)*($L$3:$L$178&gt;L171))+1,"00"),"")</f>
        <v>01</v>
      </c>
      <c r="B171" s="7" t="s">
        <v>477</v>
      </c>
      <c r="C171" s="7" t="s">
        <v>478</v>
      </c>
      <c r="D171" s="7" t="s">
        <v>479</v>
      </c>
      <c r="E171" s="8" t="s">
        <v>480</v>
      </c>
      <c r="F171" s="7" t="s">
        <v>481</v>
      </c>
      <c r="G171" s="7">
        <v>1</v>
      </c>
      <c r="H171" s="10">
        <v>62.24</v>
      </c>
      <c r="I171" s="15">
        <f t="shared" si="8"/>
        <v>24.896</v>
      </c>
      <c r="J171" s="15">
        <v>71.732</v>
      </c>
      <c r="K171" s="15">
        <f t="shared" si="9"/>
        <v>43.0392</v>
      </c>
      <c r="L171" s="15">
        <f t="shared" si="10"/>
        <v>67.9352</v>
      </c>
      <c r="M171" s="7" t="str">
        <f t="shared" si="11"/>
        <v/>
      </c>
    </row>
    <row r="172" ht="19" customHeight="1" spans="1:13">
      <c r="A172" s="6" t="str">
        <f>IF(J172&gt;0,TEXT(SUMPRODUCT((F172=$F$3:$F$178)*($L$3:$L$178&gt;L172))+1,"00"),"")</f>
        <v>01</v>
      </c>
      <c r="B172" s="7" t="s">
        <v>482</v>
      </c>
      <c r="C172" s="7" t="s">
        <v>483</v>
      </c>
      <c r="D172" s="7" t="s">
        <v>479</v>
      </c>
      <c r="E172" s="8" t="s">
        <v>426</v>
      </c>
      <c r="F172" s="7" t="s">
        <v>484</v>
      </c>
      <c r="G172" s="9">
        <v>1</v>
      </c>
      <c r="H172" s="10">
        <v>80.28</v>
      </c>
      <c r="I172" s="15">
        <f t="shared" si="8"/>
        <v>32.112</v>
      </c>
      <c r="J172" s="15">
        <v>84.462</v>
      </c>
      <c r="K172" s="15">
        <f t="shared" si="9"/>
        <v>50.6772</v>
      </c>
      <c r="L172" s="15">
        <f t="shared" si="10"/>
        <v>82.7892</v>
      </c>
      <c r="M172" s="7" t="str">
        <f t="shared" si="11"/>
        <v/>
      </c>
    </row>
    <row r="173" ht="19" customHeight="1" spans="1:13">
      <c r="A173" s="6" t="str">
        <f>IF(J173&gt;0,TEXT(SUMPRODUCT((F173=$F$3:$F$178)*($L$3:$L$178&gt;L173))+1,"00"),"")</f>
        <v>02</v>
      </c>
      <c r="B173" s="7" t="s">
        <v>485</v>
      </c>
      <c r="C173" s="7" t="s">
        <v>486</v>
      </c>
      <c r="D173" s="7" t="s">
        <v>479</v>
      </c>
      <c r="E173" s="8" t="s">
        <v>426</v>
      </c>
      <c r="F173" s="7" t="s">
        <v>484</v>
      </c>
      <c r="G173" s="11"/>
      <c r="H173" s="10">
        <v>61.28</v>
      </c>
      <c r="I173" s="15">
        <f t="shared" si="8"/>
        <v>24.512</v>
      </c>
      <c r="J173" s="15">
        <v>70.304</v>
      </c>
      <c r="K173" s="15">
        <f t="shared" si="9"/>
        <v>42.1824</v>
      </c>
      <c r="L173" s="15">
        <f t="shared" si="10"/>
        <v>66.6944</v>
      </c>
      <c r="M173" s="7" t="str">
        <f t="shared" si="11"/>
        <v/>
      </c>
    </row>
    <row r="174" ht="19" customHeight="1" spans="1:13">
      <c r="A174" s="6" t="str">
        <f>IF(J174&gt;0,TEXT(SUMPRODUCT((F174=$F$3:$F$178)*($L$3:$L$178&gt;L174))+1,"00"),"")</f>
        <v/>
      </c>
      <c r="B174" s="7" t="s">
        <v>487</v>
      </c>
      <c r="C174" s="7" t="s">
        <v>488</v>
      </c>
      <c r="D174" s="7" t="s">
        <v>479</v>
      </c>
      <c r="E174" s="8" t="s">
        <v>426</v>
      </c>
      <c r="F174" s="7" t="s">
        <v>484</v>
      </c>
      <c r="G174" s="12"/>
      <c r="H174" s="10">
        <v>65.04</v>
      </c>
      <c r="I174" s="15">
        <f t="shared" si="8"/>
        <v>26.016</v>
      </c>
      <c r="J174" s="15"/>
      <c r="K174" s="15" t="str">
        <f t="shared" si="9"/>
        <v/>
      </c>
      <c r="L174" s="15">
        <f t="shared" si="10"/>
        <v>0</v>
      </c>
      <c r="M174" s="7" t="str">
        <f t="shared" si="11"/>
        <v>面试缺考</v>
      </c>
    </row>
    <row r="175" ht="19" customHeight="1" spans="1:13">
      <c r="A175" s="6" t="str">
        <f>IF(J175&gt;0,TEXT(SUMPRODUCT((F175=$F$3:$F$178)*($L$3:$L$178&gt;L175))+1,"00"),"")</f>
        <v>01</v>
      </c>
      <c r="B175" s="7" t="s">
        <v>489</v>
      </c>
      <c r="C175" s="7" t="s">
        <v>490</v>
      </c>
      <c r="D175" s="7" t="s">
        <v>479</v>
      </c>
      <c r="E175" s="8" t="s">
        <v>185</v>
      </c>
      <c r="F175" s="7" t="s">
        <v>491</v>
      </c>
      <c r="G175" s="7">
        <v>1</v>
      </c>
      <c r="H175" s="10">
        <v>71.2</v>
      </c>
      <c r="I175" s="15">
        <f t="shared" si="8"/>
        <v>28.48</v>
      </c>
      <c r="J175" s="15">
        <v>82.256</v>
      </c>
      <c r="K175" s="15">
        <f t="shared" si="9"/>
        <v>49.3536</v>
      </c>
      <c r="L175" s="15">
        <f t="shared" si="10"/>
        <v>77.8336</v>
      </c>
      <c r="M175" s="7" t="str">
        <f t="shared" si="11"/>
        <v/>
      </c>
    </row>
    <row r="176" ht="19" customHeight="1" spans="1:13">
      <c r="A176" s="6" t="str">
        <f>IF(J176&gt;0,TEXT(SUMPRODUCT((F176=$F$3:$F$178)*($L$3:$L$178&gt;L176))+1,"00"),"")</f>
        <v>01</v>
      </c>
      <c r="B176" s="7" t="s">
        <v>492</v>
      </c>
      <c r="C176" s="7" t="s">
        <v>493</v>
      </c>
      <c r="D176" s="7" t="s">
        <v>494</v>
      </c>
      <c r="E176" s="8" t="s">
        <v>151</v>
      </c>
      <c r="F176" s="7" t="s">
        <v>495</v>
      </c>
      <c r="G176" s="7">
        <v>1</v>
      </c>
      <c r="H176" s="10">
        <v>76.76</v>
      </c>
      <c r="I176" s="15">
        <f t="shared" si="8"/>
        <v>30.704</v>
      </c>
      <c r="J176" s="15">
        <v>86.604</v>
      </c>
      <c r="K176" s="15">
        <f t="shared" si="9"/>
        <v>51.9624</v>
      </c>
      <c r="L176" s="15">
        <f t="shared" si="10"/>
        <v>82.6664</v>
      </c>
      <c r="M176" s="7" t="str">
        <f t="shared" si="11"/>
        <v/>
      </c>
    </row>
    <row r="177" ht="19" customHeight="1" spans="1:13">
      <c r="A177" s="6" t="str">
        <f>IF(J177&gt;0,TEXT(SUMPRODUCT((F177=$F$3:$F$178)*($L$3:$L$178&gt;L177))+1,"00"),"")</f>
        <v>02</v>
      </c>
      <c r="B177" s="7" t="s">
        <v>496</v>
      </c>
      <c r="C177" s="7" t="s">
        <v>497</v>
      </c>
      <c r="D177" s="7" t="s">
        <v>494</v>
      </c>
      <c r="E177" s="8" t="s">
        <v>151</v>
      </c>
      <c r="F177" s="7" t="s">
        <v>495</v>
      </c>
      <c r="G177" s="7"/>
      <c r="H177" s="10">
        <v>65.88</v>
      </c>
      <c r="I177" s="15">
        <f t="shared" si="8"/>
        <v>26.352</v>
      </c>
      <c r="J177" s="15">
        <v>74.526</v>
      </c>
      <c r="K177" s="15">
        <f t="shared" si="9"/>
        <v>44.7156</v>
      </c>
      <c r="L177" s="15">
        <f t="shared" si="10"/>
        <v>71.0676</v>
      </c>
      <c r="M177" s="7" t="str">
        <f t="shared" si="11"/>
        <v/>
      </c>
    </row>
    <row r="178" ht="19" customHeight="1" spans="1:13">
      <c r="A178" s="6" t="str">
        <f>IF(J178&gt;0,TEXT(SUMPRODUCT((F178=$F$3:$F$178)*($L$3:$L$178&gt;L178))+1,"00"),"")</f>
        <v/>
      </c>
      <c r="B178" s="7" t="s">
        <v>498</v>
      </c>
      <c r="C178" s="7" t="s">
        <v>499</v>
      </c>
      <c r="D178" s="7" t="s">
        <v>494</v>
      </c>
      <c r="E178" s="8" t="s">
        <v>151</v>
      </c>
      <c r="F178" s="7" t="s">
        <v>495</v>
      </c>
      <c r="G178" s="7"/>
      <c r="H178" s="10">
        <v>63.28</v>
      </c>
      <c r="I178" s="15">
        <f t="shared" si="8"/>
        <v>25.312</v>
      </c>
      <c r="J178" s="15"/>
      <c r="K178" s="15" t="str">
        <f t="shared" si="9"/>
        <v/>
      </c>
      <c r="L178" s="15">
        <f t="shared" si="10"/>
        <v>0</v>
      </c>
      <c r="M178" s="7" t="str">
        <f t="shared" si="11"/>
        <v>面试缺考</v>
      </c>
    </row>
  </sheetData>
  <sortState ref="A3:M178">
    <sortCondition ref="F3:F178"/>
    <sortCondition ref="L3:L178" descending="1"/>
  </sortState>
  <mergeCells count="45">
    <mergeCell ref="A1:M1"/>
    <mergeCell ref="G3:G8"/>
    <mergeCell ref="G12:G13"/>
    <mergeCell ref="G14:G15"/>
    <mergeCell ref="G17:G18"/>
    <mergeCell ref="G20:G21"/>
    <mergeCell ref="G22:G23"/>
    <mergeCell ref="G24:G26"/>
    <mergeCell ref="G28:G33"/>
    <mergeCell ref="G35:G37"/>
    <mergeCell ref="G38:G43"/>
    <mergeCell ref="G44:G45"/>
    <mergeCell ref="G47:G49"/>
    <mergeCell ref="G50:G55"/>
    <mergeCell ref="G56:G61"/>
    <mergeCell ref="G62:G63"/>
    <mergeCell ref="G64:G66"/>
    <mergeCell ref="G67:G69"/>
    <mergeCell ref="G70:G72"/>
    <mergeCell ref="G73:G74"/>
    <mergeCell ref="G76:G78"/>
    <mergeCell ref="G83:G85"/>
    <mergeCell ref="G87:G92"/>
    <mergeCell ref="G93:G95"/>
    <mergeCell ref="G97:G102"/>
    <mergeCell ref="G103:G105"/>
    <mergeCell ref="G106:G108"/>
    <mergeCell ref="G112:G114"/>
    <mergeCell ref="G115:G120"/>
    <mergeCell ref="G121:G122"/>
    <mergeCell ref="G123:G125"/>
    <mergeCell ref="G127:G129"/>
    <mergeCell ref="G130:G132"/>
    <mergeCell ref="G133:G135"/>
    <mergeCell ref="G136:G138"/>
    <mergeCell ref="G139:G140"/>
    <mergeCell ref="G141:G143"/>
    <mergeCell ref="G144:G149"/>
    <mergeCell ref="G150:G151"/>
    <mergeCell ref="G153:G155"/>
    <mergeCell ref="G157:G159"/>
    <mergeCell ref="G161:G166"/>
    <mergeCell ref="G167:G169"/>
    <mergeCell ref="G172:G174"/>
    <mergeCell ref="G176:G178"/>
  </mergeCells>
  <printOptions horizontalCentered="1"/>
  <pageMargins left="0.236111111111111" right="0.314583333333333" top="0.432638888888889" bottom="0.708333333333333" header="0.156944444444444" footer="0.236111111111111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눈_눈</cp:lastModifiedBy>
  <dcterms:created xsi:type="dcterms:W3CDTF">2023-12-21T03:08:00Z</dcterms:created>
  <dcterms:modified xsi:type="dcterms:W3CDTF">2024-01-15T03:41:12Z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A4BF7E7D8B4A45EDBC9589DC8AF12EB9_13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